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2" activeTab="0"/>
  </bookViews>
  <sheets>
    <sheet name="Diagramm" sheetId="1" r:id="rId1"/>
  </sheets>
  <definedNames>
    <definedName name="d">"$#ref!.$b$#ref!"</definedName>
    <definedName name="BuiltIn_Print_Area">"$#ref!.$b$1:$#ref!.$K$32"</definedName>
    <definedName name="BuiltIn_Print_Area___0">"$#ref!.$b$1:$#ref!.$F$16"</definedName>
    <definedName name="BuiltIn_Print_Area___0_1">0</definedName>
    <definedName name="BuiltIn_Print_Area___0_2">0</definedName>
    <definedName name="BuiltIn_Print_Area___0_3">0</definedName>
    <definedName name="BuiltIn_Print_Area___0_4">0</definedName>
    <definedName name="BuiltIn_Print_Area___0_5">0</definedName>
    <definedName name="N">"$#ref!.$B$3"</definedName>
    <definedName name="Urwerte">"$#REF!.$A$6:$#REF!.$E$27"</definedName>
    <definedName name="Ia">"$#ref!.$C$4"</definedName>
    <definedName name="Ib">"$#ref!.$C$5"</definedName>
    <definedName name="Ic">"$#ref!.$C$6"</definedName>
    <definedName name="Id">"$#ref!.$C$7"</definedName>
    <definedName name="Ieins">"$#ref!.$C$19"</definedName>
    <definedName name="IIa">"$#ref!.$c$#ref!"</definedName>
    <definedName name="IIb">"$#ref!.$c$#ref!"</definedName>
    <definedName name="IIc">"$#ref!.$c$#ref!"</definedName>
    <definedName name="IId">"$#ref!.$c$#ref!"</definedName>
    <definedName name="IIeins">"$#ref!.$o$#ref!"</definedName>
    <definedName name="IIzwei">"$#ref!.$o$#ref!"</definedName>
    <definedName name="Izwei">"$#ref!.$C$20"</definedName>
  </definedNames>
  <calcPr fullCalcOnLoad="1"/>
</workbook>
</file>

<file path=xl/comments1.xml><?xml version="1.0" encoding="utf-8"?>
<comments xmlns="http://schemas.openxmlformats.org/spreadsheetml/2006/main">
  <authors>
    <author>UR</author>
  </authors>
  <commentList>
    <comment ref="A3" authorId="0">
      <text>
        <r>
          <rPr>
            <sz val="8"/>
            <color indexed="8"/>
            <rFont val="Arial"/>
            <family val="2"/>
          </rPr>
          <t>Unterschreitungs-wahrscheinlichkeit G(u): Wahrscheinlichkeit, dass zufällig ein Wert kleiner als u gezogen wird. Dient der Ermittlung von y(u) und der Beschriftung der Unterschreitungswahrscheinlichkeit.</t>
        </r>
      </text>
    </comment>
    <comment ref="B3" authorId="0">
      <text>
        <r>
          <rPr>
            <sz val="8"/>
            <color indexed="8"/>
            <rFont val="Arial"/>
            <family val="2"/>
          </rPr>
          <t>Die standardisierte Normalverteilungsvariable u gibt in Standardabweichungen an, wie weit die Variable vom Mittelwert entfernt ist. Aus u kann man ermitteln, wie wahrscheinlich es ist, dass ein Wert unter der Vartiablen liegt.</t>
        </r>
      </text>
    </comment>
    <comment ref="C3" authorId="0">
      <text>
        <r>
          <rPr>
            <sz val="8"/>
            <color indexed="8"/>
            <rFont val="Arial"/>
            <family val="2"/>
          </rPr>
          <t>Dichte der Normalverteilung, ist  für ihre Darstellung  notwendig.</t>
        </r>
      </text>
    </comment>
    <comment ref="D3" authorId="0">
      <text>
        <r>
          <rPr>
            <sz val="8"/>
            <color indexed="8"/>
            <rFont val="Arial"/>
            <family val="2"/>
          </rPr>
          <t>Dieser Wert positioniert die Zahlenangabe des Unterschreitunsganteiles im Diagramm.</t>
        </r>
      </text>
    </comment>
    <comment ref="B5" authorId="0">
      <text>
        <r>
          <rPr>
            <sz val="8"/>
            <color indexed="8"/>
            <rFont val="Arial"/>
            <family val="2"/>
          </rPr>
          <t>Symmetrische Grenze des Bereiches, der im Diagramm dargestellt werden soll,  in u.</t>
        </r>
      </text>
    </comment>
  </commentList>
</comments>
</file>

<file path=xl/sharedStrings.xml><?xml version="1.0" encoding="utf-8"?>
<sst xmlns="http://schemas.openxmlformats.org/spreadsheetml/2006/main" count="109" uniqueCount="38">
  <si>
    <t>Dichtefunktion der Normalverteilung (standardisiert)</t>
  </si>
  <si>
    <t>Eingabefelder</t>
  </si>
  <si>
    <t>Datenbereich</t>
  </si>
  <si>
    <t>Stellschrauben</t>
  </si>
  <si>
    <t>Beschriftungstext</t>
  </si>
  <si>
    <t>u</t>
  </si>
  <si>
    <t>y(u)</t>
  </si>
  <si>
    <t>Y-Koordinate für die Beschriftung</t>
  </si>
  <si>
    <t>Maßlinien</t>
  </si>
  <si>
    <t>Mittelachse</t>
  </si>
  <si>
    <t>Höhe der Kurve</t>
  </si>
  <si>
    <t xml:space="preserve"> </t>
  </si>
  <si>
    <t>unterste Maßlinie oben</t>
  </si>
  <si>
    <t>oberste Maßlinie unten</t>
  </si>
  <si>
    <t>Maßlinienabstand</t>
  </si>
  <si>
    <t>Maßlinie σ</t>
  </si>
  <si>
    <t>Maßhilfslinienüberstand</t>
  </si>
  <si>
    <t>Pfeillänge</t>
  </si>
  <si>
    <t>Pfeilbreite</t>
  </si>
  <si>
    <t>Beschreibung</t>
  </si>
  <si>
    <t>A4:A86: Berechnet den Unterschreitungsanteil für den x-Wert in Spalte B. Die Differenz zweier aufeinanderfolgenden Unterschreitungsanteile ist ein Maß für die Höhe der Kurve (y-Wert)</t>
  </si>
  <si>
    <t>A86-A200: Beschriftungswerte. Sie erscheinen nur, wenn in Spalte D eine Koordinate eingegeben ist.</t>
  </si>
  <si>
    <t>B: enthält die x-Werte als Vielfache der Sandardabweichung (= standardisierte Normalverteilungsvariable u)</t>
  </si>
  <si>
    <t>B5: Eingabefeld für den größten Wert. Die Zwischenwerte werden automatisch eingesetzt.</t>
  </si>
  <si>
    <t>C: y-Werte der Kurve. Werden aus den Differenzen zweier aufeinanderfolgenden Unterschreitungsanteilen in Spalte A ermittelt. Die Höhe der Kurve kann mit dem Faktor in J4 gesteuert werden.</t>
  </si>
  <si>
    <t>D: Koordinaten für die Beschriftung. Es handelt sich um eine Kurve, die selbst unsichtbar ist, aber deren Beschriftung angezeigt wird. Wenn in den Spalten A und D Werte eingetragen sind, wird der Text aus A angezeigt.</t>
  </si>
  <si>
    <t>E: Koordinaten für die Maßlinien einschließlich Pfeilen. Es handelt sich um einen einzigen, durchgehenden Linienzug, der jeweils in der x-Achse zurückgeführt wird. Pfeilgröße usw. kann mit den Stellschrauben verändert werden.</t>
  </si>
  <si>
    <t>F: Die Mittelachse benötigt eine eigene Spalte, weil die Linie gestrichelt sein soll.</t>
  </si>
  <si>
    <t>Pfeil</t>
  </si>
  <si>
    <t>68,27% ↔ ±1 σ</t>
  </si>
  <si>
    <t>95,45% ↔ ±2 σ</t>
  </si>
  <si>
    <t>99,73% ↔ ±3 σ</t>
  </si>
  <si>
    <t>95% ↔ ±1,96 σ</t>
  </si>
  <si>
    <t>99% ↔ ±2,58 σ</t>
  </si>
  <si>
    <t>σ</t>
  </si>
  <si>
    <t>Nullinie von links</t>
  </si>
  <si>
    <t>Mittellinie</t>
  </si>
  <si>
    <t>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</si>
</sst>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.000"/>
    <numFmt numFmtId="167" formatCode="0.0000"/>
    <numFmt numFmtId="168" formatCode="0.0"/>
    <numFmt numFmtId="169" formatCode="0&quot;*σ+µ&quot;"/>
  </numFmts>
  <fonts count="9">
    <font>
      <sz val="8"/>
      <name val="Arial"/>
      <family val="2"/>
    </font>
    <font>
      <sz val="10"/>
      <name val="Arial"/>
      <family val="0"/>
    </font>
    <font>
      <sz val="20"/>
      <name val="Arial"/>
      <family val="2"/>
    </font>
    <font>
      <sz val="8"/>
      <color indexed="8"/>
      <name val="Arial"/>
      <family val="2"/>
    </font>
    <font>
      <sz val="24.9"/>
      <color indexed="8"/>
      <name val="Arial"/>
      <family val="2"/>
    </font>
    <font>
      <sz val="11.4"/>
      <name val="Arial"/>
      <family val="2"/>
    </font>
    <font>
      <sz val="13.3"/>
      <color indexed="8"/>
      <name val="Arial"/>
      <family val="2"/>
    </font>
    <font>
      <sz val="14.9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left"/>
    </xf>
    <xf numFmtId="165" fontId="2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0" fillId="0" borderId="0" xfId="0" applyNumberFormat="1" applyFont="1" applyFill="1" applyAlignment="1">
      <alignment wrapText="1"/>
    </xf>
    <xf numFmtId="168" fontId="0" fillId="0" borderId="0" xfId="0" applyNumberFormat="1" applyFont="1" applyFill="1" applyAlignment="1">
      <alignment wrapText="1"/>
    </xf>
    <xf numFmtId="167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0" borderId="0" xfId="0" applyAlignment="1">
      <alignment wrapText="1"/>
    </xf>
    <xf numFmtId="164" fontId="0" fillId="4" borderId="0" xfId="0" applyFill="1" applyAlignment="1">
      <alignment wrapText="1"/>
    </xf>
    <xf numFmtId="165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6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Normalverteilung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Diagramm!$B$5:$B$238</c:f>
              <c:numCache/>
            </c:numRef>
          </c:xVal>
          <c:yVal>
            <c:numRef>
              <c:f>Diagramm!$C$5:$C$238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Diagramm!$B$5:$B$238</c:f>
              <c:numCache/>
            </c:numRef>
          </c:xVal>
          <c:yVal>
            <c:numRef>
              <c:f>Diagramm!$D$5:$D$238</c:f>
              <c:numCache/>
            </c:numRef>
          </c:yVal>
          <c:smooth val="0"/>
        </c:ser>
        <c:ser>
          <c:idx val="2"/>
          <c:order val="2"/>
          <c:spPr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Diagramm!$B$5:$B$238</c:f>
              <c:numCache/>
            </c:numRef>
          </c:xVal>
          <c:yVal>
            <c:numRef>
              <c:f>Diagramm!$E$5:$E$238</c:f>
              <c:numCache/>
            </c:numRef>
          </c:yVal>
          <c:smooth val="0"/>
        </c:ser>
        <c:ser>
          <c:idx val="3"/>
          <c:order val="3"/>
          <c:spPr>
            <a:ln w="3175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Diagramm!$B$5:$B$238</c:f>
              <c:numCache/>
            </c:numRef>
          </c:xVal>
          <c:yVal>
            <c:numRef>
              <c:f>Diagramm!$F$5:$F$238</c:f>
              <c:numCache/>
            </c:numRef>
          </c:yVal>
          <c:smooth val="0"/>
        </c:ser>
        <c:axId val="13942668"/>
        <c:axId val="58375149"/>
      </c:scatterChart>
      <c:val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9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standardisierte Messwerte u mit Unterschreitungswahrscheinlichkeit G(u)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&quot;*σ+µ&quot;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3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5149"/>
        <c:crosses val="autoZero"/>
        <c:crossBetween val="midCat"/>
        <c:dispUnits/>
        <c:majorUnit val="1"/>
        <c:minorUnit val="1"/>
      </c:valAx>
      <c:valAx>
        <c:axId val="58375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42668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28575</xdr:rowOff>
    </xdr:from>
    <xdr:to>
      <xdr:col>8</xdr:col>
      <xdr:colOff>638175</xdr:colOff>
      <xdr:row>43</xdr:row>
      <xdr:rowOff>123825</xdr:rowOff>
    </xdr:to>
    <xdr:graphicFrame>
      <xdr:nvGraphicFramePr>
        <xdr:cNvPr id="1" name="Chart 6"/>
        <xdr:cNvGraphicFramePr/>
      </xdr:nvGraphicFramePr>
      <xdr:xfrm>
        <a:off x="333375" y="1371600"/>
        <a:ext cx="71628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="130" zoomScaleNormal="130" workbookViewId="0" topLeftCell="A7">
      <selection activeCell="J23" sqref="J23"/>
    </sheetView>
  </sheetViews>
  <sheetFormatPr defaultColWidth="14.66015625" defaultRowHeight="11.25"/>
  <cols>
    <col min="1" max="1" width="18.5" style="1" customWidth="1"/>
    <col min="2" max="2" width="14.5" style="2" customWidth="1"/>
    <col min="3" max="3" width="14.5" style="3" customWidth="1"/>
    <col min="4" max="4" width="14.5" style="2" customWidth="1"/>
    <col min="5" max="12" width="14.5" style="0" customWidth="1"/>
    <col min="13" max="13" width="14.5" style="4" customWidth="1"/>
    <col min="14" max="16384" width="14.5" style="0" customWidth="1"/>
  </cols>
  <sheetData>
    <row r="1" ht="24.75">
      <c r="A1" s="5" t="s">
        <v>0</v>
      </c>
    </row>
    <row r="2" spans="1:13" ht="10.5">
      <c r="A2" s="6" t="s">
        <v>1</v>
      </c>
      <c r="B2" s="7" t="s">
        <v>2</v>
      </c>
      <c r="J2" s="8" t="s">
        <v>3</v>
      </c>
      <c r="K2" s="4"/>
      <c r="M2"/>
    </row>
    <row r="3" spans="1:256" s="14" customFormat="1" ht="25.5" customHeight="1">
      <c r="A3" s="9" t="s">
        <v>4</v>
      </c>
      <c r="B3" s="10" t="s">
        <v>5</v>
      </c>
      <c r="C3" s="11" t="s">
        <v>6</v>
      </c>
      <c r="D3" s="12" t="s">
        <v>7</v>
      </c>
      <c r="E3" s="13" t="s">
        <v>8</v>
      </c>
      <c r="F3" t="s">
        <v>9</v>
      </c>
      <c r="J3" s="15"/>
      <c r="K3" s="4"/>
      <c r="L3"/>
      <c r="M3"/>
      <c r="IV3"/>
    </row>
    <row r="4" spans="1:256" s="14" customFormat="1" ht="11.25">
      <c r="A4" s="16">
        <f>NORMSDIST(B4)</f>
        <v>0.9998330681335592</v>
      </c>
      <c r="B4" s="17">
        <f>B5-(B6-B5)</f>
        <v>3.5875</v>
      </c>
      <c r="C4" s="18"/>
      <c r="D4" s="12"/>
      <c r="E4" s="13"/>
      <c r="F4"/>
      <c r="G4"/>
      <c r="H4"/>
      <c r="I4"/>
      <c r="J4" s="8">
        <v>1</v>
      </c>
      <c r="K4" t="s">
        <v>10</v>
      </c>
      <c r="L4"/>
      <c r="M4"/>
      <c r="IV4"/>
    </row>
    <row r="5" spans="1:13" ht="11.25">
      <c r="A5" s="19">
        <f>NORMSDIST(B5)</f>
        <v>0.9997673709209645</v>
      </c>
      <c r="B5" s="20">
        <v>3.5</v>
      </c>
      <c r="C5" s="21">
        <f>(A6-A4)/(B6-B4)*$J$4</f>
        <v>0.0008852443906550085</v>
      </c>
      <c r="D5" s="22" t="s">
        <v>11</v>
      </c>
      <c r="E5" s="23"/>
      <c r="F5" s="7"/>
      <c r="J5" s="8">
        <v>0.45</v>
      </c>
      <c r="K5" t="s">
        <v>12</v>
      </c>
      <c r="M5"/>
    </row>
    <row r="6" spans="1:13" ht="11.25">
      <c r="A6" s="19">
        <f>NORMSDIST(B6)</f>
        <v>0.9996781503651946</v>
      </c>
      <c r="B6" s="24">
        <f>$B$5-2*$B$5*COUNT($B$5:B5)/(COUNTA($B$5:$B$85)-1)</f>
        <v>3.4125</v>
      </c>
      <c r="C6" s="21">
        <f>(A7-A5)/(B7-B5)*$J$4</f>
        <v>0.0011969348349686179</v>
      </c>
      <c r="D6" s="23"/>
      <c r="E6" s="23"/>
      <c r="F6" s="7"/>
      <c r="J6" s="8">
        <v>-0.05</v>
      </c>
      <c r="K6" t="s">
        <v>13</v>
      </c>
      <c r="M6"/>
    </row>
    <row r="7" spans="1:13" ht="11.25">
      <c r="A7" s="19">
        <f>NORMSDIST(B7)</f>
        <v>0.999557907324845</v>
      </c>
      <c r="B7" s="24">
        <f>$B$5-2*$B$5*COUNT($B$5:B6)/(COUNTA($B$5:$B$85)-1)</f>
        <v>3.325</v>
      </c>
      <c r="C7" s="21">
        <f>(A8-A6)/(B8-B6)*$J$4</f>
        <v>0.0016060575044964283</v>
      </c>
      <c r="D7" s="23"/>
      <c r="E7" s="23"/>
      <c r="F7" s="7"/>
      <c r="J7" s="8">
        <v>0.05</v>
      </c>
      <c r="K7" s="4" t="s">
        <v>14</v>
      </c>
      <c r="M7"/>
    </row>
    <row r="8" spans="1:13" ht="11.25">
      <c r="A8" s="19">
        <f>NORMSDIST(B8)</f>
        <v>0.9993970903019077</v>
      </c>
      <c r="B8" s="24">
        <f>$B$5-2*$B$5*COUNT($B$5:B7)/(COUNTA($B$5:$B$85)-1)</f>
        <v>3.2375</v>
      </c>
      <c r="C8" s="21">
        <f>(A9-A7)/(B9-B7)*$J$4</f>
        <v>0.002138626500990548</v>
      </c>
      <c r="D8" s="23"/>
      <c r="E8" s="23"/>
      <c r="F8" s="7"/>
      <c r="J8" s="8">
        <v>0.15</v>
      </c>
      <c r="K8" s="4" t="s">
        <v>15</v>
      </c>
      <c r="M8"/>
    </row>
    <row r="9" spans="1:13" ht="11.25">
      <c r="A9" s="19">
        <f>NORMSDIST(B9)</f>
        <v>0.9991836476871716</v>
      </c>
      <c r="B9" s="24">
        <f>$B$5-2*$B$5*COUNT($B$5:B8)/(COUNTA($B$5:$B$85)-1)</f>
        <v>3.15</v>
      </c>
      <c r="C9" s="21">
        <f>(A10-A8)/(B10-B8)*$J$4</f>
        <v>0.0028261295962542657</v>
      </c>
      <c r="D9" s="23"/>
      <c r="E9" s="23"/>
      <c r="F9" s="7"/>
      <c r="J9" s="8"/>
      <c r="M9"/>
    </row>
    <row r="10" spans="1:13" ht="11.25">
      <c r="A10" s="19">
        <f>NORMSDIST(B10)</f>
        <v>0.9989025176225632</v>
      </c>
      <c r="B10" s="24">
        <f>$B$5-2*$B$5*COUNT($B$5:B9)/(COUNTA($B$5:$B$85)-1)</f>
        <v>3.0625</v>
      </c>
      <c r="C10" s="21">
        <f>(A11-A9)/(B11-B9)*$J$4</f>
        <v>0.003706231007989712</v>
      </c>
      <c r="D10" s="23"/>
      <c r="E10" s="23"/>
      <c r="F10" s="7"/>
      <c r="J10" s="8">
        <v>0.01</v>
      </c>
      <c r="K10" s="4" t="s">
        <v>16</v>
      </c>
      <c r="M10"/>
    </row>
    <row r="11" spans="1:13" ht="11.25">
      <c r="A11" s="19">
        <f>NORMSDIST(B11)</f>
        <v>0.9985350572607734</v>
      </c>
      <c r="B11" s="24">
        <f>$B$5-2*$B$5*COUNT($B$5:B10)/(COUNTA($B$5:$B$85)-1)</f>
        <v>2.975</v>
      </c>
      <c r="C11" s="21">
        <f>(A12-A10)/(B12-B10)*$J$4</f>
        <v>0.0048234322990437</v>
      </c>
      <c r="D11" s="23"/>
      <c r="E11" s="23"/>
      <c r="F11" s="7"/>
      <c r="J11" s="8">
        <v>0.2</v>
      </c>
      <c r="K11" s="4" t="s">
        <v>17</v>
      </c>
      <c r="M11"/>
    </row>
    <row r="12" spans="1:13" ht="11.25">
      <c r="A12" s="19">
        <f>NORMSDIST(B12)</f>
        <v>0.9980584169702306</v>
      </c>
      <c r="B12" s="24">
        <f>$B$5-2*$B$5*COUNT($B$5:B11)/(COUNTA($B$5:$B$85)-1)</f>
        <v>2.8875</v>
      </c>
      <c r="C12" s="21">
        <f>(A13-A11)/(B13-B11)*$J$4</f>
        <v>0.00622964337829299</v>
      </c>
      <c r="D12" s="23"/>
      <c r="E12" s="23"/>
      <c r="F12" s="7"/>
      <c r="J12" s="8">
        <v>0.015</v>
      </c>
      <c r="K12" s="4" t="s">
        <v>18</v>
      </c>
      <c r="M12"/>
    </row>
    <row r="13" spans="1:13" ht="11.25">
      <c r="A13" s="19">
        <f>NORMSDIST(B13)</f>
        <v>0.9974448696695721</v>
      </c>
      <c r="B13" s="24">
        <f>$B$5-2*$B$5*COUNT($B$5:B12)/(COUNTA($B$5:$B$85)-1)</f>
        <v>2.8</v>
      </c>
      <c r="C13" s="21">
        <f>(A14-A12)/(B14-B12)*$J$4</f>
        <v>0.007984605939152737</v>
      </c>
      <c r="D13" s="23"/>
      <c r="E13" s="23"/>
      <c r="F13" s="7"/>
      <c r="M13"/>
    </row>
    <row r="14" spans="1:13" ht="10.5">
      <c r="A14" s="19">
        <f>NORMSDIST(B14)</f>
        <v>0.9966611109308788</v>
      </c>
      <c r="B14" s="24">
        <f>$B$5-2*$B$5*COUNT($B$5:B13)/(COUNTA($B$5:$B$85)-1)</f>
        <v>2.7125</v>
      </c>
      <c r="C14" s="21">
        <f>(A15-A13)/(B15-B13)*$J$4</f>
        <v>0.010156103043340749</v>
      </c>
      <c r="D14" s="23"/>
      <c r="E14" s="23"/>
      <c r="F14" s="7"/>
      <c r="J14" t="s">
        <v>19</v>
      </c>
      <c r="M14"/>
    </row>
    <row r="15" spans="1:10" ht="10.5">
      <c r="A15" s="19">
        <f>NORMSDIST(B15)</f>
        <v>0.9956675516369875</v>
      </c>
      <c r="B15" s="24">
        <f>$B$5-2*$B$5*COUNT($B$5:B14)/(COUNTA($B$5:$B$85)-1)</f>
        <v>2.625</v>
      </c>
      <c r="C15" s="21">
        <f>(A16-A14)/(B16-B14)*$J$4</f>
        <v>0.012819881925117814</v>
      </c>
      <c r="D15" s="23" t="str">
        <f>D5</f>
        <v> </v>
      </c>
      <c r="E15" s="23"/>
      <c r="F15" s="7"/>
      <c r="J15" t="s">
        <v>20</v>
      </c>
    </row>
    <row r="16" spans="1:10" ht="10.5">
      <c r="A16" s="19">
        <f>NORMSDIST(B16)</f>
        <v>0.9944176315939832</v>
      </c>
      <c r="B16" s="24">
        <f>$B$5-2*$B$5*COUNT($B$5:B15)/(COUNTA($B$5:$B$85)-1)</f>
        <v>2.5375</v>
      </c>
      <c r="C16" s="21">
        <f>(A17-A15)/(B17-B15)*$J$4</f>
        <v>0.016059213555764847</v>
      </c>
      <c r="D16" s="23"/>
      <c r="E16" s="23"/>
      <c r="F16" s="7"/>
      <c r="J16" t="s">
        <v>21</v>
      </c>
    </row>
    <row r="17" spans="1:10" ht="10.5">
      <c r="A17" s="19">
        <f>NORMSDIST(B17)</f>
        <v>0.9928571892647287</v>
      </c>
      <c r="B17" s="24">
        <f>$B$5-2*$B$5*COUNT($B$5:B16)/(COUNTA($B$5:$B$85)-1)</f>
        <v>2.45</v>
      </c>
      <c r="C17" s="21">
        <f>(A18-A16)/(B18-B16)*$J$4</f>
        <v>0.019964013223040027</v>
      </c>
      <c r="D17" s="23"/>
      <c r="E17" s="23"/>
      <c r="F17" s="7"/>
      <c r="J17" t="s">
        <v>22</v>
      </c>
    </row>
    <row r="18" spans="1:10" ht="10.5">
      <c r="A18" s="19">
        <f>NORMSDIST(B18)</f>
        <v>0.9909239292799512</v>
      </c>
      <c r="B18" s="24">
        <f>$B$5-2*$B$5*COUNT($B$5:B17)/(COUNTA($B$5:$B$85)-1)</f>
        <v>2.3625</v>
      </c>
      <c r="C18" s="21">
        <f>(A19-A17)/(B19-B17)*$J$4</f>
        <v>0.02462945246196514</v>
      </c>
      <c r="D18" s="23"/>
      <c r="E18" s="23"/>
      <c r="F18" s="7"/>
      <c r="J18" t="s">
        <v>23</v>
      </c>
    </row>
    <row r="19" spans="1:10" ht="10.5">
      <c r="A19" s="19">
        <f>NORMSDIST(B19)</f>
        <v>0.9885470350838848</v>
      </c>
      <c r="B19" s="24">
        <f>$B$5-2*$B$5*COUNT($B$5:B18)/(COUNTA($B$5:$B$85)-1)</f>
        <v>2.275</v>
      </c>
      <c r="C19" s="21">
        <f>(A20-A18)/(B20-B18)*$J$4</f>
        <v>0.03015400507858807</v>
      </c>
      <c r="D19" s="23"/>
      <c r="E19" s="23"/>
      <c r="F19" s="7"/>
      <c r="J19" t="s">
        <v>24</v>
      </c>
    </row>
    <row r="20" spans="1:10" ht="10.5">
      <c r="A20" s="19">
        <f>NORMSDIST(B20)</f>
        <v>0.9856469783911983</v>
      </c>
      <c r="B20" s="24">
        <f>$B$5-2*$B$5*COUNT($B$5:B19)/(COUNTA($B$5:$B$85)-1)</f>
        <v>2.1875</v>
      </c>
      <c r="C20" s="21">
        <f>(A21-A19)/(B21-B19)*$J$4</f>
        <v>0.03663688940972183</v>
      </c>
      <c r="D20" s="23"/>
      <c r="E20" s="23"/>
      <c r="F20" s="7"/>
      <c r="J20" t="s">
        <v>25</v>
      </c>
    </row>
    <row r="21" spans="1:10" ht="10.5">
      <c r="A21" s="19">
        <f>NORMSDIST(B21)</f>
        <v>0.9821355794371834</v>
      </c>
      <c r="B21" s="24">
        <f>$B$5-2*$B$5*COUNT($B$5:B20)/(COUNTA($B$5:$B$85)-1)</f>
        <v>2.1</v>
      </c>
      <c r="C21" s="21">
        <f>(A22-A20)/(B22-B20)*$J$4</f>
        <v>0.044174895608304704</v>
      </c>
      <c r="D21" s="23"/>
      <c r="E21" s="23"/>
      <c r="F21" s="7"/>
      <c r="J21" t="s">
        <v>26</v>
      </c>
    </row>
    <row r="22" spans="1:10" ht="10.5">
      <c r="A22" s="19">
        <f>NORMSDIST(B22)</f>
        <v>0.977916371659745</v>
      </c>
      <c r="B22" s="24">
        <f>$B$5-2*$B$5*COUNT($B$5:B21)/(COUNTA($B$5:$B$85)-1)</f>
        <v>2.0125</v>
      </c>
      <c r="C22" s="21">
        <f>(A23-A21)/(B23-B21)*$J$4</f>
        <v>0.05285862033618914</v>
      </c>
      <c r="D22" s="23"/>
      <c r="E22" s="23"/>
      <c r="F22" s="7"/>
      <c r="J22" t="s">
        <v>27</v>
      </c>
    </row>
    <row r="23" spans="1:6" ht="10.5">
      <c r="A23" s="19">
        <f>NORMSDIST(B23)</f>
        <v>0.9728853208783503</v>
      </c>
      <c r="B23" s="24">
        <f>$B$5-2*$B$5*COUNT($B$5:B22)/(COUNTA($B$5:$B$85)-1)</f>
        <v>1.925</v>
      </c>
      <c r="C23" s="21">
        <f>(A24-A22)/(B24-B22)*$J$4</f>
        <v>0.06276817083234058</v>
      </c>
      <c r="D23" s="23"/>
      <c r="E23" s="23"/>
      <c r="F23" s="7"/>
    </row>
    <row r="24" spans="1:6" ht="10.5">
      <c r="A24" s="19">
        <f>NORMSDIST(B24)</f>
        <v>0.9669319417640854</v>
      </c>
      <c r="B24" s="24">
        <f>$B$5-2*$B$5*COUNT($B$5:B23)/(COUNTA($B$5:$B$85)-1)</f>
        <v>1.8375</v>
      </c>
      <c r="C24" s="21">
        <f>(A25-A23)/(B25-B23)*$J$4</f>
        <v>0.07396844424095683</v>
      </c>
      <c r="D24" s="23"/>
      <c r="E24" s="23"/>
      <c r="F24" s="7"/>
    </row>
    <row r="25" spans="1:6" ht="10.5">
      <c r="A25" s="19">
        <f>NORMSDIST(B25)</f>
        <v>0.9599408431361829</v>
      </c>
      <c r="B25" s="24">
        <f>$B$5-2*$B$5*COUNT($B$5:B24)/(COUNTA($B$5:$B$85)-1)</f>
        <v>1.75</v>
      </c>
      <c r="C25" s="21">
        <f>(A26-A24)/(B26-B24)*$J$4</f>
        <v>0.08650413395194798</v>
      </c>
      <c r="D25" s="23" t="str">
        <f>D15</f>
        <v> </v>
      </c>
      <c r="E25" s="23"/>
      <c r="F25" s="7"/>
    </row>
    <row r="26" spans="1:6" ht="10.5">
      <c r="A26" s="19">
        <f>NORMSDIST(B26)</f>
        <v>0.9517937183224945</v>
      </c>
      <c r="B26" s="24">
        <f>$B$5-2*$B$5*COUNT($B$5:B25)/(COUNTA($B$5:$B$85)-1)</f>
        <v>1.6625</v>
      </c>
      <c r="C26" s="21">
        <f>(A27-A25)/(B27-B25)*$J$4</f>
        <v>0.10039465949906311</v>
      </c>
      <c r="D26" s="23"/>
      <c r="E26" s="23"/>
      <c r="F26" s="7"/>
    </row>
    <row r="27" spans="1:6" ht="10.5">
      <c r="A27" s="19">
        <f>NORMSDIST(B27)</f>
        <v>0.9423717777238468</v>
      </c>
      <c r="B27" s="24">
        <f>$B$5-2*$B$5*COUNT($B$5:B26)/(COUNTA($B$5:$B$85)-1)</f>
        <v>1.575</v>
      </c>
      <c r="C27" s="21">
        <f>(A28-A26)/(B28-B26)*$J$4</f>
        <v>0.11562925674998993</v>
      </c>
      <c r="D27" s="23"/>
      <c r="E27" s="23"/>
      <c r="F27" s="7"/>
    </row>
    <row r="28" spans="1:6" ht="10.5">
      <c r="A28" s="19">
        <f>NORMSDIST(B28)</f>
        <v>0.9315585983912462</v>
      </c>
      <c r="B28" s="24">
        <f>$B$5-2*$B$5*COUNT($B$5:B27)/(COUNTA($B$5:$B$85)-1)</f>
        <v>1.4874999999999998</v>
      </c>
      <c r="C28" s="21">
        <f>(A29-A27)/(B29-B27)*$J$4</f>
        <v>0.1321624969006737</v>
      </c>
      <c r="D28" s="23"/>
      <c r="E28" s="23"/>
      <c r="F28" s="7"/>
    </row>
    <row r="29" spans="1:6" ht="10.5">
      <c r="A29" s="19">
        <f>NORMSDIST(B29)</f>
        <v>0.9192433407662289</v>
      </c>
      <c r="B29" s="24">
        <f>$B$5-2*$B$5*COUNT($B$5:B28)/(COUNTA($B$5:$B$85)-1)</f>
        <v>1.4</v>
      </c>
      <c r="C29" s="21">
        <f>(A30-A28)/(B30-B28)*$J$4</f>
        <v>0.1499105223593649</v>
      </c>
      <c r="D29" s="23"/>
      <c r="E29" s="23"/>
      <c r="F29" s="7"/>
    </row>
    <row r="30" spans="1:6" ht="10.5">
      <c r="A30" s="19">
        <f>NORMSDIST(B30)</f>
        <v>0.9053242569783574</v>
      </c>
      <c r="B30" s="24">
        <f>$B$5-2*$B$5*COUNT($B$5:B29)/(COUNTA($B$5:$B$85)-1)</f>
        <v>1.3125</v>
      </c>
      <c r="C30" s="21">
        <f>(A31-A29)/(B31-B29)*$J$4</f>
        <v>0.16874829153760074</v>
      </c>
      <c r="D30" s="23"/>
      <c r="E30" s="23"/>
      <c r="F30" s="7"/>
    </row>
    <row r="31" spans="1:6" ht="10.5">
      <c r="A31" s="19">
        <f>NORMSDIST(B31)</f>
        <v>0.8897123897471488</v>
      </c>
      <c r="B31" s="24">
        <f>$B$5-2*$B$5*COUNT($B$5:B30)/(COUNTA($B$5:$B$85)-1)</f>
        <v>1.225</v>
      </c>
      <c r="C31" s="21">
        <f>(A32-A30)/(B32-B30)*$J$4</f>
        <v>0.18850811014080707</v>
      </c>
      <c r="D31" s="23"/>
      <c r="E31" s="23"/>
      <c r="F31" s="7"/>
    </row>
    <row r="32" spans="1:6" ht="10.5">
      <c r="A32" s="19">
        <f>NORMSDIST(B32)</f>
        <v>0.8723353377037162</v>
      </c>
      <c r="B32" s="24">
        <f>$B$5-2*$B$5*COUNT($B$5:B31)/(COUNTA($B$5:$B$85)-1)</f>
        <v>1.1375000000000002</v>
      </c>
      <c r="C32" s="21">
        <f>(A33-A31)/(B33-B31)*$J$4</f>
        <v>0.20897969213168396</v>
      </c>
      <c r="D32" s="23"/>
      <c r="E32" s="23"/>
      <c r="F32" s="7"/>
    </row>
    <row r="33" spans="1:6" ht="10.5">
      <c r="A33" s="19">
        <f>NORMSDIST(B33)</f>
        <v>0.8531409436241041</v>
      </c>
      <c r="B33" s="24">
        <f>$B$5-2*$B$5*COUNT($B$5:B32)/(COUNTA($B$5:$B$85)-1)</f>
        <v>1.0499999999999998</v>
      </c>
      <c r="C33" s="21">
        <f>(A34-A32)/(B34-B32)*$J$4</f>
        <v>0.22991193824033376</v>
      </c>
      <c r="D33" s="23"/>
      <c r="E33" s="23"/>
      <c r="F33" s="7"/>
    </row>
    <row r="34" spans="1:6" ht="10.5">
      <c r="A34" s="19">
        <f>NORMSDIST(B34)</f>
        <v>0.8321007485116577</v>
      </c>
      <c r="B34" s="24">
        <f>$B$5-2*$B$5*COUNT($B$5:B33)/(COUNTA($B$5:$B$85)-1)</f>
        <v>0.9624999999999999</v>
      </c>
      <c r="C34" s="21">
        <f>(A35-A33)/(B35-B33)*$J$4</f>
        <v>0.25101655119278604</v>
      </c>
      <c r="D34" s="23"/>
      <c r="E34" s="23"/>
      <c r="F34" s="7"/>
    </row>
    <row r="35" spans="1:6" ht="10.5">
      <c r="A35" s="19">
        <f>NORMSDIST(B35)</f>
        <v>0.8092130471653666</v>
      </c>
      <c r="B35" s="24">
        <f>$B$5-2*$B$5*COUNT($B$5:B34)/(COUNTA($B$5:$B$85)-1)</f>
        <v>0.875</v>
      </c>
      <c r="C35" s="21">
        <f>(A36-A34)/(B36-B34)*$J$4</f>
        <v>0.2719735012531259</v>
      </c>
      <c r="D35" s="23" t="str">
        <f>D25</f>
        <v> </v>
      </c>
      <c r="E35" s="23"/>
      <c r="F35" s="7"/>
    </row>
    <row r="36" spans="1:6" ht="10.5">
      <c r="A36" s="19">
        <f>NORMSDIST(B36)</f>
        <v>0.7845053857923607</v>
      </c>
      <c r="B36" s="24">
        <f>$B$5-2*$B$5*COUNT($B$5:B35)/(COUNTA($B$5:$B$85)-1)</f>
        <v>0.7875000000000001</v>
      </c>
      <c r="C36" s="21">
        <f>(A37-A35)/(B37-B35)*$J$4</f>
        <v>0.2924382822181821</v>
      </c>
      <c r="D36" s="23"/>
      <c r="E36" s="23"/>
      <c r="F36" s="7"/>
    </row>
    <row r="37" spans="1:6" ht="10.5">
      <c r="A37" s="19">
        <f>NORMSDIST(B37)</f>
        <v>0.7580363477771848</v>
      </c>
      <c r="B37" s="24">
        <f>$B$5-2*$B$5*COUNT($B$5:B36)/(COUNTA($B$5:$B$85)-1)</f>
        <v>0.7000000000000002</v>
      </c>
      <c r="C37" s="21">
        <f>(A38-A36)/(B38-B36)*$J$4</f>
        <v>0.3120507702490037</v>
      </c>
      <c r="D37" s="23"/>
      <c r="E37" s="23"/>
      <c r="F37" s="7"/>
    </row>
    <row r="38" spans="1:6" ht="10.5">
      <c r="A38" s="19">
        <f>NORMSDIST(B38)</f>
        <v>0.729896500998785</v>
      </c>
      <c r="B38" s="24">
        <f>$B$5-2*$B$5*COUNT($B$5:B37)/(COUNTA($B$5:$B$85)-1)</f>
        <v>0.6124999999999998</v>
      </c>
      <c r="C38" s="21">
        <f>(A39-A37)/(B39-B37)*$J$4</f>
        <v>0.3304453899764543</v>
      </c>
      <c r="D38" s="23"/>
      <c r="E38" s="23"/>
      <c r="F38" s="7"/>
    </row>
    <row r="39" spans="1:6" ht="10.5">
      <c r="A39" s="19">
        <f>NORMSDIST(B39)</f>
        <v>0.7002084045313052</v>
      </c>
      <c r="B39" s="24">
        <f>$B$5-2*$B$5*COUNT($B$5:B38)/(COUNTA($B$5:$B$85)-1)</f>
        <v>0.5249999999999999</v>
      </c>
      <c r="C39" s="21">
        <f>(A40-A38)/(B40-B38)*$J$4</f>
        <v>0.34726222308379584</v>
      </c>
      <c r="D39" s="23"/>
      <c r="E39" s="23"/>
      <c r="F39" s="7"/>
    </row>
    <row r="40" spans="1:6" ht="10.5">
      <c r="A40" s="19">
        <f>NORMSDIST(B40)</f>
        <v>0.6691256119591208</v>
      </c>
      <c r="B40" s="24">
        <f>$B$5-2*$B$5*COUNT($B$5:B39)/(COUNTA($B$5:$B$85)-1)</f>
        <v>0.4375</v>
      </c>
      <c r="C40" s="21">
        <f>(A41-A39)/(B41-B39)*$J$4</f>
        <v>0.3621585906039208</v>
      </c>
      <c r="D40" s="23"/>
      <c r="E40" s="23"/>
      <c r="F40" s="7"/>
    </row>
    <row r="41" spans="1:6" ht="10.5">
      <c r="A41" s="19">
        <f>NORMSDIST(B41)</f>
        <v>0.6368306511756191</v>
      </c>
      <c r="B41" s="24">
        <f>$B$5-2*$B$5*COUNT($B$5:B40)/(COUNTA($B$5:$B$85)-1)</f>
        <v>0.3500000000000001</v>
      </c>
      <c r="C41" s="21">
        <f>(A42-A40)/(B42-B40)*$J$4</f>
        <v>0.3748205979321497</v>
      </c>
      <c r="D41" s="23"/>
      <c r="E41" s="23"/>
      <c r="F41" s="7"/>
    </row>
    <row r="42" spans="1:6" ht="10.5">
      <c r="A42" s="19">
        <f>NORMSDIST(B42)</f>
        <v>0.6035320073209947</v>
      </c>
      <c r="B42" s="24">
        <f>$B$5-2*$B$5*COUNT($B$5:B41)/(COUNTA($B$5:$B$85)-1)</f>
        <v>0.2625000000000002</v>
      </c>
      <c r="C42" s="21">
        <f>(A43-A41)/(B43-B41)*$J$4</f>
        <v>0.3849741026739733</v>
      </c>
      <c r="D42" s="23"/>
      <c r="E42" s="23"/>
      <c r="F42" s="7"/>
    </row>
    <row r="43" spans="1:6" ht="10.5">
      <c r="A43" s="19">
        <f>NORMSDIST(B43)</f>
        <v>0.5694601832076737</v>
      </c>
      <c r="B43" s="24">
        <f>$B$5-2*$B$5*COUNT($B$5:B42)/(COUNTA($B$5:$B$85)-1)</f>
        <v>0.17499999999999982</v>
      </c>
      <c r="C43" s="21">
        <f>(A44-A42)/(B44-B42)*$J$4</f>
        <v>0.3923945716415954</v>
      </c>
      <c r="D43" s="23"/>
      <c r="E43" s="23"/>
      <c r="F43" s="7"/>
    </row>
    <row r="44" spans="1:6" ht="10.5">
      <c r="A44" s="19">
        <f>NORMSDIST(B44)</f>
        <v>0.5348629572837154</v>
      </c>
      <c r="B44" s="24">
        <f>$B$5-2*$B$5*COUNT($B$5:B43)/(COUNTA($B$5:$B$85)-1)</f>
        <v>0.08749999999999991</v>
      </c>
      <c r="C44" s="21">
        <f>(A45-A43)/(B45-B43)*$J$4</f>
        <v>0.3969153326152785</v>
      </c>
      <c r="D44" s="23"/>
      <c r="E44" s="23"/>
      <c r="F44" s="7"/>
    </row>
    <row r="45" spans="1:6" ht="10.5">
      <c r="A45" s="19">
        <f>NORMSDIST(B45)</f>
        <v>0.5</v>
      </c>
      <c r="B45" s="24">
        <f>$B$5-2*$B$5*COUNT($B$5:B44)/(COUNTA($B$5:$B$85)-1)</f>
        <v>0</v>
      </c>
      <c r="C45" s="21">
        <f>(A46-A44)/(B46-B44)*$J$4</f>
        <v>0.3984337975281759</v>
      </c>
      <c r="D45" s="23" t="str">
        <f>D35</f>
        <v> </v>
      </c>
      <c r="E45" s="23"/>
      <c r="F45" s="7"/>
    </row>
    <row r="46" spans="1:6" ht="10.5">
      <c r="A46" s="19">
        <f>NORMSDIST(B46)</f>
        <v>0.46513704271628464</v>
      </c>
      <c r="B46" s="24">
        <f>$B$5-2*$B$5*COUNT($B$5:B45)/(COUNTA($B$5:$B$85)-1)</f>
        <v>-0.08749999999999991</v>
      </c>
      <c r="C46" s="21">
        <f>(A47-A45)/(B47-B45)*$J$4</f>
        <v>0.39691533261527817</v>
      </c>
      <c r="D46" s="23"/>
      <c r="E46" s="23"/>
      <c r="F46" s="7"/>
    </row>
    <row r="47" spans="1:6" ht="10.5">
      <c r="A47" s="19">
        <f>NORMSDIST(B47)</f>
        <v>0.4305398167923264</v>
      </c>
      <c r="B47" s="24">
        <f>$B$5-2*$B$5*COUNT($B$5:B46)/(COUNTA($B$5:$B$85)-1)</f>
        <v>-0.17499999999999982</v>
      </c>
      <c r="C47" s="21">
        <f>(A48-A46)/(B48-B46)*$J$4</f>
        <v>0.3923945716415954</v>
      </c>
      <c r="D47" s="23"/>
      <c r="E47" s="23"/>
      <c r="F47" s="7"/>
    </row>
    <row r="48" spans="1:6" ht="10.5">
      <c r="A48" s="19">
        <f>NORMSDIST(B48)</f>
        <v>0.39646799267900534</v>
      </c>
      <c r="B48" s="24">
        <f>$B$5-2*$B$5*COUNT($B$5:B47)/(COUNTA($B$5:$B$85)-1)</f>
        <v>-0.2625000000000002</v>
      </c>
      <c r="C48" s="21">
        <f>(A49-A47)/(B49-B47)*$J$4</f>
        <v>0.38497410267397364</v>
      </c>
      <c r="D48" s="23"/>
      <c r="E48" s="23"/>
      <c r="F48" s="7"/>
    </row>
    <row r="49" spans="1:6" ht="10.5">
      <c r="A49" s="19">
        <f>NORMSDIST(B49)</f>
        <v>0.3631693488243809</v>
      </c>
      <c r="B49" s="24">
        <f>$B$5-2*$B$5*COUNT($B$5:B48)/(COUNTA($B$5:$B$85)-1)</f>
        <v>-0.3500000000000001</v>
      </c>
      <c r="C49" s="21">
        <f>(A50-A48)/(B50-B48)*$J$4</f>
        <v>0.3748205979321497</v>
      </c>
      <c r="D49" s="23"/>
      <c r="E49" s="23"/>
      <c r="F49" s="7"/>
    </row>
    <row r="50" spans="1:6" ht="10.5">
      <c r="A50" s="19">
        <f>NORMSDIST(B50)</f>
        <v>0.3308743880408792</v>
      </c>
      <c r="B50" s="24">
        <f>$B$5-2*$B$5*COUNT($B$5:B49)/(COUNTA($B$5:$B$85)-1)</f>
        <v>-0.4375</v>
      </c>
      <c r="C50" s="21">
        <f>(A51-A49)/(B51-B49)*$J$4</f>
        <v>0.3621585906039208</v>
      </c>
      <c r="D50" s="23"/>
      <c r="E50" s="23"/>
      <c r="F50" s="7"/>
    </row>
    <row r="51" spans="1:6" ht="10.5">
      <c r="A51" s="19">
        <f>NORMSDIST(B51)</f>
        <v>0.29979159546869466</v>
      </c>
      <c r="B51" s="24">
        <f>$B$5-2*$B$5*COUNT($B$5:B50)/(COUNTA($B$5:$B$85)-1)</f>
        <v>-0.5250000000000004</v>
      </c>
      <c r="C51" s="21">
        <f>(A52-A50)/(B52-B50)*$J$4</f>
        <v>0.3472622230837962</v>
      </c>
      <c r="D51" s="23"/>
      <c r="E51" s="23"/>
      <c r="F51" s="7"/>
    </row>
    <row r="52" spans="1:6" ht="10.5">
      <c r="A52" s="19">
        <f>NORMSDIST(B52)</f>
        <v>0.27010349900121494</v>
      </c>
      <c r="B52" s="24">
        <f>$B$5-2*$B$5*COUNT($B$5:B51)/(COUNTA($B$5:$B$85)-1)</f>
        <v>-0.6124999999999998</v>
      </c>
      <c r="C52" s="21">
        <f>(A53-A51)/(B53-B51)*$J$4</f>
        <v>0.33044538997645384</v>
      </c>
      <c r="D52" s="23"/>
      <c r="E52" s="23"/>
      <c r="F52" s="7"/>
    </row>
    <row r="53" spans="1:6" ht="10.5">
      <c r="A53" s="19">
        <f>NORMSDIST(B53)</f>
        <v>0.2419636522228153</v>
      </c>
      <c r="B53" s="24">
        <f>$B$5-2*$B$5*COUNT($B$5:B52)/(COUNTA($B$5:$B$85)-1)</f>
        <v>-0.7000000000000002</v>
      </c>
      <c r="C53" s="21">
        <f>(A54-A52)/(B54-B52)*$J$4</f>
        <v>0.31205077024900385</v>
      </c>
      <c r="D53" s="23"/>
      <c r="E53" s="23"/>
      <c r="F53" s="7"/>
    </row>
    <row r="54" spans="1:6" ht="10.5">
      <c r="A54" s="19">
        <f>NORMSDIST(B54)</f>
        <v>0.21549461420763932</v>
      </c>
      <c r="B54" s="24">
        <f>$B$5-2*$B$5*COUNT($B$5:B53)/(COUNTA($B$5:$B$85)-1)</f>
        <v>-0.7874999999999996</v>
      </c>
      <c r="C54" s="21">
        <f>(A55-A53)/(B55-B53)*$J$4</f>
        <v>0.2924382822181824</v>
      </c>
      <c r="D54" s="23"/>
      <c r="E54" s="23"/>
      <c r="F54" s="7"/>
    </row>
    <row r="55" spans="1:6" ht="10.5">
      <c r="A55" s="19">
        <f>NORMSDIST(B55)</f>
        <v>0.19078695283463343</v>
      </c>
      <c r="B55" s="24">
        <f>$B$5-2*$B$5*COUNT($B$5:B54)/(COUNTA($B$5:$B$85)-1)</f>
        <v>-0.875</v>
      </c>
      <c r="C55" s="21">
        <f>(A56-A54)/(B56-B54)*$J$4</f>
        <v>0.27197350125312547</v>
      </c>
      <c r="D55" s="23" t="str">
        <f>D45</f>
        <v> </v>
      </c>
      <c r="E55" s="23"/>
      <c r="F55" s="7"/>
    </row>
    <row r="56" spans="1:6" ht="10.5">
      <c r="A56" s="19">
        <f>NORMSDIST(B56)</f>
        <v>0.16789925148834217</v>
      </c>
      <c r="B56" s="24">
        <f>$B$5-2*$B$5*COUNT($B$5:B55)/(COUNTA($B$5:$B$85)-1)</f>
        <v>-0.9625000000000004</v>
      </c>
      <c r="C56" s="21">
        <f>(A57-A55)/(B57-B55)*$J$4</f>
        <v>0.25101655119278604</v>
      </c>
      <c r="D56" s="23"/>
      <c r="E56" s="23"/>
      <c r="F56" s="7"/>
    </row>
    <row r="57" spans="1:6" ht="10.5">
      <c r="A57" s="19">
        <f>NORMSDIST(B57)</f>
        <v>0.1468590563758959</v>
      </c>
      <c r="B57" s="24">
        <f>$B$5-2*$B$5*COUNT($B$5:B56)/(COUNTA($B$5:$B$85)-1)</f>
        <v>-1.0499999999999998</v>
      </c>
      <c r="C57" s="21">
        <f>(A58-A56)/(B58-B56)*$J$4</f>
        <v>0.229911938240334</v>
      </c>
      <c r="D57" s="23"/>
      <c r="E57" s="23"/>
      <c r="F57" s="7"/>
    </row>
    <row r="58" spans="1:6" ht="10.5">
      <c r="A58" s="19">
        <f>NORMSDIST(B58)</f>
        <v>0.12766466229628376</v>
      </c>
      <c r="B58" s="24">
        <f>$B$5-2*$B$5*COUNT($B$5:B57)/(COUNTA($B$5:$B$85)-1)</f>
        <v>-1.1375000000000002</v>
      </c>
      <c r="C58" s="21">
        <f>(A59-A57)/(B59-B57)*$J$4</f>
        <v>0.20897969213168355</v>
      </c>
      <c r="D58" s="23"/>
      <c r="E58" s="23"/>
      <c r="F58" s="7"/>
    </row>
    <row r="59" spans="1:6" ht="10.5">
      <c r="A59" s="19">
        <f>NORMSDIST(B59)</f>
        <v>0.11028761025285133</v>
      </c>
      <c r="B59" s="24">
        <f>$B$5-2*$B$5*COUNT($B$5:B58)/(COUNTA($B$5:$B$85)-1)</f>
        <v>-1.2249999999999996</v>
      </c>
      <c r="C59" s="21">
        <f>(A60-A58)/(B60-B58)*$J$4</f>
        <v>0.18850811014080676</v>
      </c>
      <c r="D59" s="23"/>
      <c r="E59" s="23"/>
      <c r="F59" s="7"/>
    </row>
    <row r="60" spans="1:6" ht="10.5">
      <c r="A60" s="19">
        <f>NORMSDIST(B60)</f>
        <v>0.09467574302164261</v>
      </c>
      <c r="B60" s="24">
        <f>$B$5-2*$B$5*COUNT($B$5:B59)/(COUNTA($B$5:$B$85)-1)</f>
        <v>-1.3125</v>
      </c>
      <c r="C60" s="21">
        <f>(A61-A59)/(B61-B59)*$J$4</f>
        <v>0.16874829153760115</v>
      </c>
      <c r="D60" s="23"/>
      <c r="E60" s="23"/>
      <c r="F60" s="7"/>
    </row>
    <row r="61" spans="1:6" ht="10.5">
      <c r="A61" s="19">
        <f>NORMSDIST(B61)</f>
        <v>0.08075665923377101</v>
      </c>
      <c r="B61" s="24">
        <f>$B$5-2*$B$5*COUNT($B$5:B60)/(COUNTA($B$5:$B$85)-1)</f>
        <v>-1.4000000000000004</v>
      </c>
      <c r="C61" s="21">
        <f>(A62-A60)/(B62-B60)*$J$4</f>
        <v>0.1499105223593649</v>
      </c>
      <c r="D61" s="23"/>
      <c r="E61" s="23"/>
      <c r="F61" s="7"/>
    </row>
    <row r="62" spans="1:6" ht="10.5">
      <c r="A62" s="19">
        <f>NORMSDIST(B62)</f>
        <v>0.06844140160875378</v>
      </c>
      <c r="B62" s="24">
        <f>$B$5-2*$B$5*COUNT($B$5:B61)/(COUNTA($B$5:$B$85)-1)</f>
        <v>-1.4874999999999998</v>
      </c>
      <c r="C62" s="21">
        <f>(A63-A61)/(B63-B61)*$J$4</f>
        <v>0.13216249690067386</v>
      </c>
      <c r="D62" s="23"/>
      <c r="E62" s="23"/>
      <c r="F62" s="7"/>
    </row>
    <row r="63" spans="1:6" ht="10.5">
      <c r="A63" s="19">
        <f>NORMSDIST(B63)</f>
        <v>0.05762822227615311</v>
      </c>
      <c r="B63" s="24">
        <f>$B$5-2*$B$5*COUNT($B$5:B62)/(COUNTA($B$5:$B$85)-1)</f>
        <v>-1.5750000000000002</v>
      </c>
      <c r="C63" s="21">
        <f>(A64-A62)/(B64-B62)*$J$4</f>
        <v>0.11562925674998958</v>
      </c>
      <c r="D63" s="23"/>
      <c r="E63" s="23"/>
      <c r="F63" s="7"/>
    </row>
    <row r="64" spans="1:6" ht="10.5">
      <c r="A64" s="19">
        <f>NORMSDIST(B64)</f>
        <v>0.048206281677505625</v>
      </c>
      <c r="B64" s="24">
        <f>$B$5-2*$B$5*COUNT($B$5:B63)/(COUNTA($B$5:$B$85)-1)</f>
        <v>-1.6624999999999996</v>
      </c>
      <c r="C64" s="21">
        <f>(A65-A63)/(B65-B63)*$J$4</f>
        <v>0.10039465949906293</v>
      </c>
      <c r="D64" s="23"/>
      <c r="E64" s="23"/>
      <c r="F64" s="7"/>
    </row>
    <row r="65" spans="1:6" ht="10.5">
      <c r="A65" s="19">
        <f>NORMSDIST(B65)</f>
        <v>0.040059156863817114</v>
      </c>
      <c r="B65" s="24">
        <f>$B$5-2*$B$5*COUNT($B$5:B64)/(COUNTA($B$5:$B$85)-1)</f>
        <v>-1.75</v>
      </c>
      <c r="C65" s="21">
        <f>(A66-A64)/(B66-B64)*$J$4</f>
        <v>0.08650413395194849</v>
      </c>
      <c r="D65" s="23" t="str">
        <f>D55</f>
        <v> </v>
      </c>
      <c r="E65" s="23"/>
      <c r="F65" s="7"/>
    </row>
    <row r="66" spans="1:6" ht="10.5">
      <c r="A66" s="19">
        <f>NORMSDIST(B66)</f>
        <v>0.03306805823591458</v>
      </c>
      <c r="B66" s="24">
        <f>$B$5-2*$B$5*COUNT($B$5:B65)/(COUNTA($B$5:$B$85)-1)</f>
        <v>-1.8375000000000004</v>
      </c>
      <c r="C66" s="21">
        <f>(A67-A65)/(B67-B65)*$J$4</f>
        <v>0.07396844424095693</v>
      </c>
      <c r="D66" s="23"/>
      <c r="E66" s="23"/>
      <c r="F66" s="7"/>
    </row>
    <row r="67" spans="1:6" ht="10.5">
      <c r="A67" s="19">
        <f>NORMSDIST(B67)</f>
        <v>0.027114679121649665</v>
      </c>
      <c r="B67" s="24">
        <f>$B$5-2*$B$5*COUNT($B$5:B66)/(COUNTA($B$5:$B$85)-1)</f>
        <v>-1.9249999999999998</v>
      </c>
      <c r="C67" s="21">
        <f>(A68-A66)/(B68-B66)*$J$4</f>
        <v>0.06276817083234011</v>
      </c>
      <c r="D67" s="23"/>
      <c r="E67" s="23"/>
      <c r="F67" s="7"/>
    </row>
    <row r="68" spans="1:6" ht="10.5">
      <c r="A68" s="19">
        <f>NORMSDIST(B68)</f>
        <v>0.022083628340255068</v>
      </c>
      <c r="B68" s="24">
        <f>$B$5-2*$B$5*COUNT($B$5:B67)/(COUNTA($B$5:$B$85)-1)</f>
        <v>-2.0125</v>
      </c>
      <c r="C68" s="21">
        <f>(A69-A67)/(B69-B67)*$J$4</f>
        <v>0.05285862033618921</v>
      </c>
      <c r="D68" s="23"/>
      <c r="E68" s="23"/>
      <c r="F68" s="7"/>
    </row>
    <row r="69" spans="1:6" ht="10.5">
      <c r="A69" s="19">
        <f>NORMSDIST(B69)</f>
        <v>0.017864420562816563</v>
      </c>
      <c r="B69" s="24">
        <f>$B$5-2*$B$5*COUNT($B$5:B68)/(COUNTA($B$5:$B$85)-1)</f>
        <v>-2.0999999999999996</v>
      </c>
      <c r="C69" s="21">
        <f>(A70-A68)/(B70-B68)*$J$4</f>
        <v>0.04417489560830534</v>
      </c>
      <c r="D69" s="23"/>
      <c r="E69" s="23"/>
      <c r="F69" s="7"/>
    </row>
    <row r="70" spans="1:6" ht="10.5">
      <c r="A70" s="19">
        <f>NORMSDIST(B70)</f>
        <v>0.014353021608801642</v>
      </c>
      <c r="B70" s="24">
        <f>$B$5-2*$B$5*COUNT($B$5:B69)/(COUNTA($B$5:$B$85)-1)</f>
        <v>-2.1875</v>
      </c>
      <c r="C70" s="21">
        <f>(A71-A69)/(B71-B69)*$J$4</f>
        <v>0.036636889409721644</v>
      </c>
      <c r="D70" s="23"/>
      <c r="E70" s="23"/>
      <c r="F70" s="7"/>
    </row>
    <row r="71" spans="1:6" ht="10.5">
      <c r="A71" s="19">
        <f>NORMSDIST(B71)</f>
        <v>0.01145296491611525</v>
      </c>
      <c r="B71" s="24">
        <f>$B$5-2*$B$5*COUNT($B$5:B70)/(COUNTA($B$5:$B$85)-1)</f>
        <v>-2.2750000000000004</v>
      </c>
      <c r="C71" s="21">
        <f>(A72-A70)/(B72-B70)*$J$4</f>
        <v>0.030154005078587436</v>
      </c>
      <c r="D71" s="23"/>
      <c r="E71" s="23"/>
      <c r="F71" s="7"/>
    </row>
    <row r="72" spans="1:6" ht="10.5">
      <c r="A72" s="19">
        <f>NORMSDIST(B72)</f>
        <v>0.009076070720048846</v>
      </c>
      <c r="B72" s="24">
        <f>$B$5-2*$B$5*COUNT($B$5:B71)/(COUNTA($B$5:$B$85)-1)</f>
        <v>-2.3625</v>
      </c>
      <c r="C72" s="21">
        <f>(A73-A71)/(B73-B71)*$J$4</f>
        <v>0.024629452461964883</v>
      </c>
      <c r="D72" s="23"/>
      <c r="E72" s="23"/>
      <c r="F72" s="7"/>
    </row>
    <row r="73" spans="1:6" ht="10.5">
      <c r="A73" s="19">
        <f>NORMSDIST(B73)</f>
        <v>0.007142810735271399</v>
      </c>
      <c r="B73" s="24">
        <f>$B$5-2*$B$5*COUNT($B$5:B72)/(COUNTA($B$5:$B$85)-1)</f>
        <v>-2.45</v>
      </c>
      <c r="C73" s="21">
        <f>(A74-A72)/(B74-B72)*$J$4</f>
        <v>0.01996401322304008</v>
      </c>
      <c r="D73" s="23"/>
      <c r="E73" s="23"/>
      <c r="F73" s="7"/>
    </row>
    <row r="74" spans="1:6" ht="10.5">
      <c r="A74" s="19">
        <f>NORMSDIST(B74)</f>
        <v>0.0055823684060168355</v>
      </c>
      <c r="B74" s="24">
        <f>$B$5-2*$B$5*COUNT($B$5:B73)/(COUNTA($B$5:$B$85)-1)</f>
        <v>-2.5374999999999996</v>
      </c>
      <c r="C74" s="21">
        <f>(A75-A73)/(B75-B73)*$J$4</f>
        <v>0.016059213555764847</v>
      </c>
      <c r="D74" s="23"/>
      <c r="E74" s="23"/>
      <c r="F74" s="7"/>
    </row>
    <row r="75" spans="1:6" ht="10.5">
      <c r="A75" s="19">
        <f>NORMSDIST(B75)</f>
        <v>0.004332448363012553</v>
      </c>
      <c r="B75" s="24">
        <f>$B$5-2*$B$5*COUNT($B$5:B74)/(COUNTA($B$5:$B$85)-1)</f>
        <v>-2.625</v>
      </c>
      <c r="C75" s="21">
        <f>(A76-A74)/(B76-B74)*$J$4</f>
        <v>0.012819881925118383</v>
      </c>
      <c r="D75" s="23" t="str">
        <f>D65</f>
        <v> </v>
      </c>
      <c r="E75" s="23"/>
      <c r="F75" s="7"/>
    </row>
    <row r="76" spans="1:6" ht="10.5">
      <c r="A76" s="19">
        <f>NORMSDIST(B76)</f>
        <v>0.0033388890691211093</v>
      </c>
      <c r="B76" s="24">
        <f>$B$5-2*$B$5*COUNT($B$5:B75)/(COUNTA($B$5:$B$85)-1)</f>
        <v>-2.7125000000000004</v>
      </c>
      <c r="C76" s="21">
        <f>(A77-A75)/(B77-B75)*$J$4</f>
        <v>0.010156103043340749</v>
      </c>
      <c r="D76" s="23"/>
      <c r="E76" s="23"/>
      <c r="F76" s="7"/>
    </row>
    <row r="77" spans="1:6" ht="10.5">
      <c r="A77" s="19">
        <f>NORMSDIST(B77)</f>
        <v>0.002555130330427924</v>
      </c>
      <c r="B77" s="24">
        <f>$B$5-2*$B$5*COUNT($B$5:B76)/(COUNTA($B$5:$B$85)-1)</f>
        <v>-2.8</v>
      </c>
      <c r="C77" s="21">
        <f>(A78-A76)/(B78-B76)*$J$4</f>
        <v>0.00798460593915244</v>
      </c>
      <c r="D77" s="23"/>
      <c r="E77" s="23"/>
      <c r="F77" s="7"/>
    </row>
    <row r="78" spans="1:6" ht="10.5">
      <c r="A78" s="19">
        <f>NORMSDIST(B78)</f>
        <v>0.0019415830297694336</v>
      </c>
      <c r="B78" s="24">
        <f>$B$5-2*$B$5*COUNT($B$5:B77)/(COUNTA($B$5:$B$85)-1)</f>
        <v>-2.8875</v>
      </c>
      <c r="C78" s="21">
        <f>(A79-A77)/(B79-B77)*$J$4</f>
        <v>0.0062296433782936395</v>
      </c>
      <c r="D78" s="23"/>
      <c r="E78" s="23"/>
      <c r="F78" s="7"/>
    </row>
    <row r="79" spans="1:6" ht="10.5">
      <c r="A79" s="19">
        <f>NORMSDIST(B79)</f>
        <v>0.001464942739226538</v>
      </c>
      <c r="B79" s="24">
        <f>$B$5-2*$B$5*COUNT($B$5:B78)/(COUNTA($B$5:$B$85)-1)</f>
        <v>-2.9749999999999996</v>
      </c>
      <c r="C79" s="21">
        <f>(A80-A78)/(B80-B78)*$J$4</f>
        <v>0.004823432299044017</v>
      </c>
      <c r="D79" s="23"/>
      <c r="E79" s="23"/>
      <c r="F79" s="7"/>
    </row>
    <row r="80" spans="1:6" ht="10.5">
      <c r="A80" s="19">
        <f>NORMSDIST(B80)</f>
        <v>0.0010974823774367315</v>
      </c>
      <c r="B80" s="24">
        <f>$B$5-2*$B$5*COUNT($B$5:B79)/(COUNTA($B$5:$B$85)-1)</f>
        <v>-3.0625</v>
      </c>
      <c r="C80" s="21">
        <f>(A81-A79)/(B81-B79)*$J$4</f>
        <v>0.0037062310079896935</v>
      </c>
      <c r="D80" s="23"/>
      <c r="E80" s="23"/>
      <c r="F80" s="7"/>
    </row>
    <row r="81" spans="1:6" ht="10.5">
      <c r="A81" s="19">
        <f>NORMSDIST(B81)</f>
        <v>0.000816352312828339</v>
      </c>
      <c r="B81" s="24">
        <f>$B$5-2*$B$5*COUNT($B$5:B80)/(COUNTA($B$5:$B$85)-1)</f>
        <v>-3.1500000000000004</v>
      </c>
      <c r="C81" s="21">
        <f>(A82-A80)/(B82-B80)*$J$4</f>
        <v>0.0028261295962539487</v>
      </c>
      <c r="D81" s="23"/>
      <c r="E81" s="23"/>
      <c r="F81" s="7"/>
    </row>
    <row r="82" spans="1:6" ht="10.5">
      <c r="A82" s="19">
        <f>NORMSDIST(B82)</f>
        <v>0.000602909698092291</v>
      </c>
      <c r="B82" s="24">
        <f>$B$5-2*$B$5*COUNT($B$5:B81)/(COUNTA($B$5:$B$85)-1)</f>
        <v>-3.2375</v>
      </c>
      <c r="C82" s="21">
        <f>(A83-A81)/(B83-B81)*$J$4</f>
        <v>0.002138626500990236</v>
      </c>
      <c r="D82" s="23"/>
      <c r="E82" s="23"/>
      <c r="F82" s="7"/>
    </row>
    <row r="83" spans="1:6" ht="10.5">
      <c r="A83" s="19">
        <f>NORMSDIST(B83)</f>
        <v>0.000442092675155048</v>
      </c>
      <c r="B83" s="24">
        <f>$B$5-2*$B$5*COUNT($B$5:B82)/(COUNTA($B$5:$B$85)-1)</f>
        <v>-3.325</v>
      </c>
      <c r="C83" s="21">
        <f>(A84-A82)/(B84-B82)*$J$4</f>
        <v>0.0016060575044967496</v>
      </c>
      <c r="D83" s="23"/>
      <c r="E83" s="23"/>
      <c r="F83" s="7"/>
    </row>
    <row r="84" spans="1:6" ht="10.5">
      <c r="A84" s="19">
        <f>NORMSDIST(B84)</f>
        <v>0.0003218496348053601</v>
      </c>
      <c r="B84" s="24">
        <f>$B$5-2*$B$5*COUNT($B$5:B83)/(COUNTA($B$5:$B$85)-1)</f>
        <v>-3.4124999999999996</v>
      </c>
      <c r="C84" s="21">
        <f>(A85-A83)/(B85-B83)*$J$4</f>
        <v>0.0011969348349686179</v>
      </c>
      <c r="D84" s="23"/>
      <c r="E84" s="23"/>
      <c r="F84" s="7"/>
    </row>
    <row r="85" spans="1:6" ht="10.5">
      <c r="A85" s="19">
        <f>NORMSDIST(B85)</f>
        <v>0.0002326290790355401</v>
      </c>
      <c r="B85" s="24">
        <f>$B$5-2*$B$5*COUNT($B$5:B84)/(COUNTA($B$5:$B$85)-1)</f>
        <v>-3.5</v>
      </c>
      <c r="C85" s="21">
        <f>(A86-A84)/(B86-B84)*$J$4</f>
        <v>0.0008852443906546869</v>
      </c>
      <c r="D85" s="23" t="str">
        <f>D75</f>
        <v> </v>
      </c>
      <c r="E85" s="23"/>
      <c r="F85" s="7"/>
    </row>
    <row r="86" spans="1:6" ht="10.5">
      <c r="A86" s="19">
        <f>NORMSDIST(B86)</f>
        <v>0.00016693186644078928</v>
      </c>
      <c r="B86" s="24">
        <f>$B$5-2*$B$5*COUNT($B$5:B85)/(COUNTA($B$5:$B$85)-1)</f>
        <v>-3.5875000000000004</v>
      </c>
      <c r="C86" s="7"/>
      <c r="D86" s="23"/>
      <c r="E86" s="23"/>
      <c r="F86" s="7"/>
    </row>
    <row r="87" spans="1:7" ht="10.5">
      <c r="A87" s="19"/>
      <c r="B87" s="7">
        <v>-1</v>
      </c>
      <c r="C87" s="7"/>
      <c r="D87" s="23"/>
      <c r="E87" s="23">
        <v>0</v>
      </c>
      <c r="F87" s="7"/>
      <c r="G87" t="str">
        <f>"Beginn: "&amp;A94</f>
        <v>Beginn: 68,27% ↔ ±1 σ</v>
      </c>
    </row>
    <row r="88" spans="1:6" ht="10.5">
      <c r="A88" s="19"/>
      <c r="B88" s="7">
        <f>B87</f>
        <v>-1</v>
      </c>
      <c r="C88" s="7"/>
      <c r="D88" s="23"/>
      <c r="E88" s="23">
        <f>D94</f>
        <v>0.45</v>
      </c>
      <c r="F88" s="7"/>
    </row>
    <row r="89" spans="1:7" ht="10.5">
      <c r="A89" s="19"/>
      <c r="B89" s="7">
        <f>B88</f>
        <v>-1</v>
      </c>
      <c r="C89" s="7"/>
      <c r="D89" s="23"/>
      <c r="E89" s="23">
        <f>E88+SIGN(E88)*$J$10</f>
        <v>0.46</v>
      </c>
      <c r="F89" s="7"/>
      <c r="G89" t="s">
        <v>16</v>
      </c>
    </row>
    <row r="90" spans="1:7" ht="10.5">
      <c r="A90" s="19"/>
      <c r="B90" s="7">
        <f>B89</f>
        <v>-1</v>
      </c>
      <c r="C90" s="7"/>
      <c r="D90" s="23"/>
      <c r="E90" s="23">
        <f>E88</f>
        <v>0.45</v>
      </c>
      <c r="F90" s="7"/>
      <c r="G90" t="s">
        <v>16</v>
      </c>
    </row>
    <row r="91" spans="1:7" ht="10.5">
      <c r="A91" s="19"/>
      <c r="B91" s="7">
        <f>B89-SIGN(B89)*$J$11</f>
        <v>-0.8</v>
      </c>
      <c r="C91" s="7"/>
      <c r="D91" s="23"/>
      <c r="E91" s="23">
        <f>E90+$J$12/2</f>
        <v>0.4575</v>
      </c>
      <c r="F91" s="7"/>
      <c r="G91" t="s">
        <v>28</v>
      </c>
    </row>
    <row r="92" spans="1:7" ht="10.5">
      <c r="A92" s="19"/>
      <c r="B92" s="7">
        <f>B91</f>
        <v>-0.8</v>
      </c>
      <c r="C92" s="7"/>
      <c r="D92" s="23"/>
      <c r="E92" s="23">
        <f>E91-$J$12</f>
        <v>0.4425</v>
      </c>
      <c r="F92" s="7"/>
      <c r="G92" t="s">
        <v>28</v>
      </c>
    </row>
    <row r="93" spans="1:7" ht="10.5">
      <c r="A93" s="19"/>
      <c r="B93" s="7">
        <f>B89</f>
        <v>-1</v>
      </c>
      <c r="C93" s="7"/>
      <c r="D93" s="23"/>
      <c r="E93" s="23">
        <f>E90</f>
        <v>0.45</v>
      </c>
      <c r="F93" s="7"/>
      <c r="G93" t="s">
        <v>28</v>
      </c>
    </row>
    <row r="94" spans="1:6" ht="11.25">
      <c r="A94" s="19" t="s">
        <v>29</v>
      </c>
      <c r="B94" s="7">
        <v>0</v>
      </c>
      <c r="C94" s="7"/>
      <c r="D94" s="23">
        <f>$J$5</f>
        <v>0.45</v>
      </c>
      <c r="E94" s="23"/>
      <c r="F94" s="7"/>
    </row>
    <row r="95" spans="1:6" ht="10.5">
      <c r="A95" s="19"/>
      <c r="B95" s="7">
        <f>-B88</f>
        <v>1</v>
      </c>
      <c r="C95" s="7"/>
      <c r="D95" s="23"/>
      <c r="E95" s="23">
        <f>D94</f>
        <v>0.45</v>
      </c>
      <c r="F95" s="7"/>
    </row>
    <row r="96" spans="1:7" ht="10.5">
      <c r="A96" s="19"/>
      <c r="B96" s="7">
        <f>B95</f>
        <v>1</v>
      </c>
      <c r="C96" s="7"/>
      <c r="D96" s="23"/>
      <c r="E96" s="23">
        <f>E95+SIGN(E95)*$J$10</f>
        <v>0.46</v>
      </c>
      <c r="F96" s="7"/>
      <c r="G96" t="s">
        <v>16</v>
      </c>
    </row>
    <row r="97" spans="1:7" ht="10.5">
      <c r="A97" s="19"/>
      <c r="B97" s="7">
        <f>B96</f>
        <v>1</v>
      </c>
      <c r="C97" s="7"/>
      <c r="D97" s="23"/>
      <c r="E97" s="23">
        <f>E95</f>
        <v>0.45</v>
      </c>
      <c r="F97" s="7"/>
      <c r="G97" t="s">
        <v>16</v>
      </c>
    </row>
    <row r="98" spans="1:7" ht="10.5">
      <c r="A98" s="19"/>
      <c r="B98" s="7">
        <f>B96-SIGN(B96)*$J$11</f>
        <v>0.8</v>
      </c>
      <c r="C98" s="7"/>
      <c r="D98" s="23"/>
      <c r="E98" s="23">
        <f>E97+$J$12/2</f>
        <v>0.4575</v>
      </c>
      <c r="F98" s="7"/>
      <c r="G98" t="s">
        <v>28</v>
      </c>
    </row>
    <row r="99" spans="1:7" ht="10.5">
      <c r="A99" s="19"/>
      <c r="B99" s="7">
        <f>B98</f>
        <v>0.8</v>
      </c>
      <c r="C99" s="7"/>
      <c r="D99" s="23"/>
      <c r="E99" s="23">
        <f>E98-$J$12</f>
        <v>0.4425</v>
      </c>
      <c r="F99" s="7"/>
      <c r="G99" t="s">
        <v>28</v>
      </c>
    </row>
    <row r="100" spans="1:7" ht="10.5">
      <c r="A100" s="19"/>
      <c r="B100" s="7">
        <f>B96</f>
        <v>1</v>
      </c>
      <c r="C100" s="7"/>
      <c r="D100" s="23"/>
      <c r="E100" s="23">
        <f>E97</f>
        <v>0.45</v>
      </c>
      <c r="F100" s="7"/>
      <c r="G100" t="s">
        <v>28</v>
      </c>
    </row>
    <row r="101" spans="1:6" ht="10.5">
      <c r="A101" s="19"/>
      <c r="B101" s="7">
        <f>B95</f>
        <v>1</v>
      </c>
      <c r="C101" s="7"/>
      <c r="D101" s="23"/>
      <c r="E101" s="23">
        <v>0</v>
      </c>
      <c r="F101" s="7"/>
    </row>
    <row r="102" spans="1:7" ht="10.5">
      <c r="A102" s="19"/>
      <c r="B102" s="7">
        <v>-2</v>
      </c>
      <c r="C102" s="7"/>
      <c r="D102" s="23"/>
      <c r="E102" s="23">
        <v>0</v>
      </c>
      <c r="F102" s="7"/>
      <c r="G102" t="str">
        <f>"Beginn: "&amp;A109</f>
        <v>Beginn: 95,45% ↔ ±2 σ</v>
      </c>
    </row>
    <row r="103" spans="1:6" ht="10.5">
      <c r="A103" s="19"/>
      <c r="B103" s="7">
        <f>B102</f>
        <v>-2</v>
      </c>
      <c r="C103" s="7"/>
      <c r="D103" s="23"/>
      <c r="E103" s="23">
        <f>D109</f>
        <v>0.5</v>
      </c>
      <c r="F103" s="7"/>
    </row>
    <row r="104" spans="1:7" ht="10.5">
      <c r="A104" s="19"/>
      <c r="B104" s="7">
        <f>B103</f>
        <v>-2</v>
      </c>
      <c r="C104" s="7"/>
      <c r="D104" s="23"/>
      <c r="E104" s="23">
        <f>E103+SIGN(E103)*$J$10</f>
        <v>0.51</v>
      </c>
      <c r="F104" s="7"/>
      <c r="G104" t="s">
        <v>16</v>
      </c>
    </row>
    <row r="105" spans="1:7" ht="10.5">
      <c r="A105" s="19"/>
      <c r="B105" s="7">
        <f>B104</f>
        <v>-2</v>
      </c>
      <c r="C105" s="7"/>
      <c r="D105" s="23"/>
      <c r="E105" s="23">
        <f>E103</f>
        <v>0.5</v>
      </c>
      <c r="F105" s="7"/>
      <c r="G105" t="s">
        <v>16</v>
      </c>
    </row>
    <row r="106" spans="1:7" ht="10.5">
      <c r="A106" s="19"/>
      <c r="B106" s="7">
        <f>B104-SIGN(B104)*$J$11</f>
        <v>-1.8</v>
      </c>
      <c r="C106" s="7"/>
      <c r="D106" s="23"/>
      <c r="E106" s="23">
        <f>E105+$J$12/2</f>
        <v>0.5075</v>
      </c>
      <c r="F106" s="7"/>
      <c r="G106" t="s">
        <v>28</v>
      </c>
    </row>
    <row r="107" spans="1:7" ht="10.5">
      <c r="A107" s="19"/>
      <c r="B107" s="7">
        <f>B106</f>
        <v>-1.8</v>
      </c>
      <c r="C107" s="7"/>
      <c r="D107" s="23"/>
      <c r="E107" s="23">
        <f>E106-$J$12</f>
        <v>0.49249999999999994</v>
      </c>
      <c r="F107" s="7"/>
      <c r="G107" t="s">
        <v>28</v>
      </c>
    </row>
    <row r="108" spans="1:7" ht="10.5">
      <c r="A108" s="19"/>
      <c r="B108" s="7">
        <f>B104</f>
        <v>-2</v>
      </c>
      <c r="C108" s="7"/>
      <c r="D108" s="23"/>
      <c r="E108" s="23">
        <f>E105</f>
        <v>0.5</v>
      </c>
      <c r="F108" s="7"/>
      <c r="G108" t="s">
        <v>28</v>
      </c>
    </row>
    <row r="109" spans="1:6" ht="11.25">
      <c r="A109" s="19" t="s">
        <v>30</v>
      </c>
      <c r="B109" s="7">
        <v>0</v>
      </c>
      <c r="C109" s="7"/>
      <c r="D109" s="23">
        <f>D94+$J$7</f>
        <v>0.5</v>
      </c>
      <c r="E109" s="23"/>
      <c r="F109" s="7"/>
    </row>
    <row r="110" spans="1:6" ht="10.5">
      <c r="A110" s="19"/>
      <c r="B110" s="7">
        <f>-B103</f>
        <v>2</v>
      </c>
      <c r="C110" s="7"/>
      <c r="D110" s="23"/>
      <c r="E110" s="23">
        <f>D109</f>
        <v>0.5</v>
      </c>
      <c r="F110" s="7"/>
    </row>
    <row r="111" spans="1:7" ht="10.5">
      <c r="A111" s="19"/>
      <c r="B111" s="7">
        <f>B110</f>
        <v>2</v>
      </c>
      <c r="C111" s="7"/>
      <c r="D111" s="23"/>
      <c r="E111" s="23">
        <f>E110+SIGN(E110)*$J$10</f>
        <v>0.51</v>
      </c>
      <c r="F111" s="7"/>
      <c r="G111" t="s">
        <v>16</v>
      </c>
    </row>
    <row r="112" spans="1:7" ht="10.5">
      <c r="A112" s="19"/>
      <c r="B112" s="7">
        <f>B111</f>
        <v>2</v>
      </c>
      <c r="C112" s="7"/>
      <c r="D112" s="23"/>
      <c r="E112" s="23">
        <f>E110</f>
        <v>0.5</v>
      </c>
      <c r="F112" s="7"/>
      <c r="G112" t="s">
        <v>16</v>
      </c>
    </row>
    <row r="113" spans="1:7" ht="10.5">
      <c r="A113" s="19"/>
      <c r="B113" s="7">
        <f>B111-SIGN(B111)*$J$11</f>
        <v>1.8</v>
      </c>
      <c r="C113" s="7"/>
      <c r="D113" s="23"/>
      <c r="E113" s="23">
        <f>E112+$J$12/2</f>
        <v>0.5075</v>
      </c>
      <c r="F113" s="7"/>
      <c r="G113" t="s">
        <v>28</v>
      </c>
    </row>
    <row r="114" spans="1:7" ht="10.5">
      <c r="A114" s="19"/>
      <c r="B114" s="7">
        <f>B113</f>
        <v>1.8</v>
      </c>
      <c r="C114" s="7"/>
      <c r="D114" s="23"/>
      <c r="E114" s="23">
        <f>E113-$J$12</f>
        <v>0.49249999999999994</v>
      </c>
      <c r="F114" s="7"/>
      <c r="G114" t="s">
        <v>28</v>
      </c>
    </row>
    <row r="115" spans="1:7" ht="10.5">
      <c r="A115" s="19"/>
      <c r="B115" s="7">
        <f>B111</f>
        <v>2</v>
      </c>
      <c r="C115" s="7"/>
      <c r="D115" s="23"/>
      <c r="E115" s="23">
        <f>E112</f>
        <v>0.5</v>
      </c>
      <c r="F115" s="7"/>
      <c r="G115" t="s">
        <v>28</v>
      </c>
    </row>
    <row r="116" spans="1:6" ht="10.5">
      <c r="A116" s="19"/>
      <c r="B116" s="7">
        <f>B110</f>
        <v>2</v>
      </c>
      <c r="C116" s="7"/>
      <c r="D116" s="23"/>
      <c r="E116" s="23">
        <v>0</v>
      </c>
      <c r="F116" s="7"/>
    </row>
    <row r="117" spans="1:7" ht="10.5">
      <c r="A117" s="19"/>
      <c r="B117" s="7">
        <v>-3</v>
      </c>
      <c r="C117" s="7"/>
      <c r="D117" s="23"/>
      <c r="E117" s="23">
        <v>0</v>
      </c>
      <c r="F117" s="7"/>
      <c r="G117" t="str">
        <f>"Beginn: "&amp;A124</f>
        <v>Beginn: 99,73% ↔ ±3 σ</v>
      </c>
    </row>
    <row r="118" spans="1:6" ht="10.5">
      <c r="A118" s="19"/>
      <c r="B118" s="7">
        <f>B117</f>
        <v>-3</v>
      </c>
      <c r="C118" s="7"/>
      <c r="D118" s="23"/>
      <c r="E118" s="23">
        <f>D124</f>
        <v>0.55</v>
      </c>
      <c r="F118" s="7"/>
    </row>
    <row r="119" spans="1:7" ht="10.5">
      <c r="A119" s="19"/>
      <c r="B119" s="7">
        <f>B118</f>
        <v>-3</v>
      </c>
      <c r="C119" s="7"/>
      <c r="D119" s="23"/>
      <c r="E119" s="23">
        <f>E118+SIGN(E118)*$J$10</f>
        <v>0.56</v>
      </c>
      <c r="F119" s="7"/>
      <c r="G119" t="s">
        <v>16</v>
      </c>
    </row>
    <row r="120" spans="1:7" ht="10.5">
      <c r="A120" s="19"/>
      <c r="B120" s="7">
        <f>B119</f>
        <v>-3</v>
      </c>
      <c r="C120" s="7"/>
      <c r="D120" s="23"/>
      <c r="E120" s="23">
        <f>E118</f>
        <v>0.55</v>
      </c>
      <c r="F120" s="7"/>
      <c r="G120" t="s">
        <v>16</v>
      </c>
    </row>
    <row r="121" spans="1:7" ht="10.5">
      <c r="A121" s="19"/>
      <c r="B121" s="7">
        <f>B119-SIGN(B119)*$J$11</f>
        <v>-2.8</v>
      </c>
      <c r="C121" s="7"/>
      <c r="D121" s="23"/>
      <c r="E121" s="23">
        <f>E120+$J$12/2</f>
        <v>0.5575</v>
      </c>
      <c r="F121" s="7"/>
      <c r="G121" t="s">
        <v>28</v>
      </c>
    </row>
    <row r="122" spans="1:7" ht="10.5">
      <c r="A122" s="19"/>
      <c r="B122" s="7">
        <f>B121</f>
        <v>-2.8</v>
      </c>
      <c r="C122" s="7"/>
      <c r="D122" s="23"/>
      <c r="E122" s="23">
        <f>E121-$J$12</f>
        <v>0.5425</v>
      </c>
      <c r="F122" s="7"/>
      <c r="G122" t="s">
        <v>28</v>
      </c>
    </row>
    <row r="123" spans="1:7" ht="10.5">
      <c r="A123" s="19"/>
      <c r="B123" s="7">
        <f>B119</f>
        <v>-3</v>
      </c>
      <c r="C123" s="7"/>
      <c r="D123" s="23"/>
      <c r="E123" s="23">
        <f>E120</f>
        <v>0.55</v>
      </c>
      <c r="F123" s="7"/>
      <c r="G123" t="s">
        <v>28</v>
      </c>
    </row>
    <row r="124" spans="1:6" ht="11.25">
      <c r="A124" s="19" t="s">
        <v>31</v>
      </c>
      <c r="B124" s="7">
        <v>0</v>
      </c>
      <c r="C124" s="7"/>
      <c r="D124" s="23">
        <f>D109+$J$7</f>
        <v>0.55</v>
      </c>
      <c r="E124" s="23"/>
      <c r="F124" s="7"/>
    </row>
    <row r="125" spans="1:6" ht="10.5">
      <c r="A125" s="19"/>
      <c r="B125" s="7">
        <f>-B118</f>
        <v>3</v>
      </c>
      <c r="C125" s="7"/>
      <c r="D125" s="23"/>
      <c r="E125" s="23">
        <f>D124</f>
        <v>0.55</v>
      </c>
      <c r="F125" s="7"/>
    </row>
    <row r="126" spans="1:7" ht="10.5">
      <c r="A126" s="19"/>
      <c r="B126" s="7">
        <f>B125</f>
        <v>3</v>
      </c>
      <c r="C126" s="7"/>
      <c r="D126" s="23"/>
      <c r="E126" s="23">
        <f>E125+SIGN(E125)*$J$10</f>
        <v>0.56</v>
      </c>
      <c r="F126" s="7"/>
      <c r="G126" t="s">
        <v>16</v>
      </c>
    </row>
    <row r="127" spans="1:7" ht="10.5">
      <c r="A127" s="19"/>
      <c r="B127" s="7">
        <f>B126</f>
        <v>3</v>
      </c>
      <c r="C127" s="7"/>
      <c r="D127" s="23"/>
      <c r="E127" s="23">
        <f>E125</f>
        <v>0.55</v>
      </c>
      <c r="F127" s="7"/>
      <c r="G127" t="s">
        <v>16</v>
      </c>
    </row>
    <row r="128" spans="1:7" ht="10.5">
      <c r="A128" s="19"/>
      <c r="B128" s="7">
        <f>B126-SIGN(B126)*$J$11</f>
        <v>2.8</v>
      </c>
      <c r="C128" s="7"/>
      <c r="D128" s="23"/>
      <c r="E128" s="23">
        <f>E127+$J$12/2</f>
        <v>0.5575</v>
      </c>
      <c r="F128" s="7"/>
      <c r="G128" t="s">
        <v>28</v>
      </c>
    </row>
    <row r="129" spans="1:7" ht="10.5">
      <c r="A129" s="19"/>
      <c r="B129" s="7">
        <f>B128</f>
        <v>2.8</v>
      </c>
      <c r="C129" s="7"/>
      <c r="D129" s="23"/>
      <c r="E129" s="23">
        <f>E128-$J$12</f>
        <v>0.5425</v>
      </c>
      <c r="F129" s="7"/>
      <c r="G129" t="s">
        <v>28</v>
      </c>
    </row>
    <row r="130" spans="1:7" ht="10.5">
      <c r="A130" s="19"/>
      <c r="B130" s="7">
        <f>B126</f>
        <v>3</v>
      </c>
      <c r="C130" s="7"/>
      <c r="D130" s="23"/>
      <c r="E130" s="23">
        <f>E127</f>
        <v>0.55</v>
      </c>
      <c r="F130" s="7"/>
      <c r="G130" t="s">
        <v>28</v>
      </c>
    </row>
    <row r="131" spans="1:6" ht="10.5">
      <c r="A131" s="19"/>
      <c r="B131" s="7">
        <f>B125</f>
        <v>3</v>
      </c>
      <c r="C131" s="7"/>
      <c r="D131" s="23"/>
      <c r="E131" s="23">
        <v>0</v>
      </c>
      <c r="F131" s="7"/>
    </row>
    <row r="132" spans="1:7" ht="10.5">
      <c r="A132" s="19"/>
      <c r="B132" s="7">
        <v>-1.96</v>
      </c>
      <c r="C132" s="7"/>
      <c r="D132" s="23"/>
      <c r="E132" s="23">
        <v>0</v>
      </c>
      <c r="F132" s="7"/>
      <c r="G132" t="str">
        <f>"Beginn: "&amp;A139</f>
        <v>Beginn: 95% ↔ ±1,96 σ</v>
      </c>
    </row>
    <row r="133" spans="1:6" ht="10.5">
      <c r="A133" s="19"/>
      <c r="B133" s="7">
        <f>B132</f>
        <v>-1.96</v>
      </c>
      <c r="C133" s="7"/>
      <c r="D133" s="23"/>
      <c r="E133" s="23">
        <f>D139</f>
        <v>-0.05</v>
      </c>
      <c r="F133" s="7"/>
    </row>
    <row r="134" spans="1:7" ht="10.5">
      <c r="A134" s="19"/>
      <c r="B134" s="7">
        <f>B133</f>
        <v>-1.96</v>
      </c>
      <c r="C134" s="7"/>
      <c r="D134" s="23"/>
      <c r="E134" s="23">
        <f>E133+SIGN(E133)*$J$10</f>
        <v>-0.060000000000000005</v>
      </c>
      <c r="F134" s="7"/>
      <c r="G134" t="s">
        <v>16</v>
      </c>
    </row>
    <row r="135" spans="1:7" ht="10.5">
      <c r="A135" s="19"/>
      <c r="B135" s="7">
        <f>B134</f>
        <v>-1.96</v>
      </c>
      <c r="C135" s="7"/>
      <c r="D135" s="23"/>
      <c r="E135" s="23">
        <f>E133</f>
        <v>-0.05</v>
      </c>
      <c r="F135" s="7"/>
      <c r="G135" t="s">
        <v>16</v>
      </c>
    </row>
    <row r="136" spans="1:7" ht="10.5">
      <c r="A136" s="19"/>
      <c r="B136" s="7">
        <f>B134-SIGN(B134)*$J$11</f>
        <v>-1.76</v>
      </c>
      <c r="C136" s="7"/>
      <c r="D136" s="23"/>
      <c r="E136" s="23">
        <f>E135+$J$12/2</f>
        <v>-0.0425</v>
      </c>
      <c r="F136" s="7"/>
      <c r="G136" t="s">
        <v>28</v>
      </c>
    </row>
    <row r="137" spans="1:7" ht="10.5">
      <c r="A137" s="19"/>
      <c r="B137" s="7">
        <f>B136</f>
        <v>-1.76</v>
      </c>
      <c r="C137" s="7"/>
      <c r="D137" s="23"/>
      <c r="E137" s="23">
        <f>E136-$J$12</f>
        <v>-0.0575</v>
      </c>
      <c r="F137" s="7"/>
      <c r="G137" t="s">
        <v>28</v>
      </c>
    </row>
    <row r="138" spans="1:7" ht="10.5">
      <c r="A138" s="19"/>
      <c r="B138" s="7">
        <f>B134</f>
        <v>-1.96</v>
      </c>
      <c r="C138" s="7"/>
      <c r="D138" s="23"/>
      <c r="E138" s="23">
        <f>E135</f>
        <v>-0.05</v>
      </c>
      <c r="F138" s="7"/>
      <c r="G138" t="s">
        <v>28</v>
      </c>
    </row>
    <row r="139" spans="1:6" ht="11.25">
      <c r="A139" s="19" t="s">
        <v>32</v>
      </c>
      <c r="B139" s="7">
        <v>0</v>
      </c>
      <c r="C139" s="7"/>
      <c r="D139" s="23">
        <f>J6</f>
        <v>-0.05</v>
      </c>
      <c r="E139" s="23"/>
      <c r="F139" s="7"/>
    </row>
    <row r="140" spans="1:6" ht="10.5">
      <c r="A140" s="19"/>
      <c r="B140" s="7">
        <f>-B133</f>
        <v>1.96</v>
      </c>
      <c r="C140" s="7"/>
      <c r="D140" s="23"/>
      <c r="E140" s="23">
        <f>D139</f>
        <v>-0.05</v>
      </c>
      <c r="F140" s="7"/>
    </row>
    <row r="141" spans="1:7" ht="10.5">
      <c r="A141" s="19"/>
      <c r="B141" s="7">
        <f>B140</f>
        <v>1.96</v>
      </c>
      <c r="C141" s="7"/>
      <c r="D141" s="23"/>
      <c r="E141" s="23">
        <f>E140+SIGN(E140)*$J$10</f>
        <v>-0.060000000000000005</v>
      </c>
      <c r="F141" s="7"/>
      <c r="G141" t="s">
        <v>16</v>
      </c>
    </row>
    <row r="142" spans="1:7" ht="10.5">
      <c r="A142" s="19"/>
      <c r="B142" s="7">
        <f>B141</f>
        <v>1.96</v>
      </c>
      <c r="C142" s="7"/>
      <c r="D142" s="23"/>
      <c r="E142" s="23">
        <f>E140</f>
        <v>-0.05</v>
      </c>
      <c r="F142" s="7"/>
      <c r="G142" t="s">
        <v>16</v>
      </c>
    </row>
    <row r="143" spans="1:7" ht="10.5">
      <c r="A143" s="19"/>
      <c r="B143" s="7">
        <f>B141-SIGN(B141)*$J$11</f>
        <v>1.76</v>
      </c>
      <c r="C143" s="7"/>
      <c r="D143" s="23"/>
      <c r="E143" s="23">
        <f>E142+$J$12/2</f>
        <v>-0.0425</v>
      </c>
      <c r="F143" s="7"/>
      <c r="G143" t="s">
        <v>28</v>
      </c>
    </row>
    <row r="144" spans="1:7" ht="10.5">
      <c r="A144" s="19"/>
      <c r="B144" s="7">
        <f>B143</f>
        <v>1.76</v>
      </c>
      <c r="C144" s="7"/>
      <c r="D144" s="23"/>
      <c r="E144" s="23">
        <f>E143-$J$12</f>
        <v>-0.0575</v>
      </c>
      <c r="F144" s="7"/>
      <c r="G144" t="s">
        <v>28</v>
      </c>
    </row>
    <row r="145" spans="1:7" ht="10.5">
      <c r="A145" s="19"/>
      <c r="B145" s="7">
        <f>B141</f>
        <v>1.96</v>
      </c>
      <c r="C145" s="7"/>
      <c r="D145" s="23"/>
      <c r="E145" s="23">
        <f>E142</f>
        <v>-0.05</v>
      </c>
      <c r="F145" s="7"/>
      <c r="G145" t="s">
        <v>28</v>
      </c>
    </row>
    <row r="146" spans="1:6" ht="10.5">
      <c r="A146" s="19"/>
      <c r="B146" s="7">
        <f>B140</f>
        <v>1.96</v>
      </c>
      <c r="C146" s="7"/>
      <c r="D146" s="23"/>
      <c r="E146" s="23">
        <v>0</v>
      </c>
      <c r="F146" s="7"/>
    </row>
    <row r="147" spans="1:7" ht="10.5">
      <c r="A147" s="19"/>
      <c r="B147" s="7">
        <v>-2.58</v>
      </c>
      <c r="C147" s="7"/>
      <c r="D147" s="23"/>
      <c r="E147" s="23">
        <v>0</v>
      </c>
      <c r="F147" s="7"/>
      <c r="G147" t="str">
        <f>"Beginn: "&amp;A154</f>
        <v>Beginn: 99% ↔ ±2,58 σ</v>
      </c>
    </row>
    <row r="148" spans="1:6" ht="10.5">
      <c r="A148" s="19"/>
      <c r="B148" s="7">
        <f>B147</f>
        <v>-2.58</v>
      </c>
      <c r="C148" s="7"/>
      <c r="D148" s="23"/>
      <c r="E148" s="23">
        <f>D154</f>
        <v>-0.1</v>
      </c>
      <c r="F148" s="7"/>
    </row>
    <row r="149" spans="1:7" ht="10.5">
      <c r="A149" s="19"/>
      <c r="B149" s="7">
        <f>B148</f>
        <v>-2.58</v>
      </c>
      <c r="C149" s="7"/>
      <c r="D149" s="23"/>
      <c r="E149" s="23">
        <f>E148+SIGN(E148)*$J$10</f>
        <v>-0.11</v>
      </c>
      <c r="F149" s="7"/>
      <c r="G149" t="s">
        <v>16</v>
      </c>
    </row>
    <row r="150" spans="1:7" ht="10.5">
      <c r="A150" s="19"/>
      <c r="B150" s="7">
        <f>B149</f>
        <v>-2.58</v>
      </c>
      <c r="C150" s="7"/>
      <c r="D150" s="23"/>
      <c r="E150" s="23">
        <f>E148</f>
        <v>-0.1</v>
      </c>
      <c r="F150" s="7"/>
      <c r="G150" t="s">
        <v>16</v>
      </c>
    </row>
    <row r="151" spans="1:7" ht="10.5">
      <c r="A151" s="19"/>
      <c r="B151" s="7">
        <f>B149-SIGN(B149)*$J$11</f>
        <v>-2.38</v>
      </c>
      <c r="C151" s="7"/>
      <c r="D151" s="23"/>
      <c r="E151" s="23">
        <f>E150+$J$12/2</f>
        <v>-0.0925</v>
      </c>
      <c r="F151" s="7"/>
      <c r="G151" t="s">
        <v>28</v>
      </c>
    </row>
    <row r="152" spans="1:7" ht="10.5">
      <c r="A152" s="19"/>
      <c r="B152" s="7">
        <f>B151</f>
        <v>-2.38</v>
      </c>
      <c r="C152" s="7"/>
      <c r="D152" s="23"/>
      <c r="E152" s="23">
        <f>E151-$J$12</f>
        <v>-0.1075</v>
      </c>
      <c r="F152" s="7"/>
      <c r="G152" t="s">
        <v>28</v>
      </c>
    </row>
    <row r="153" spans="1:7" ht="10.5">
      <c r="A153" s="19"/>
      <c r="B153" s="7">
        <f>B149</f>
        <v>-2.58</v>
      </c>
      <c r="C153" s="7"/>
      <c r="D153" s="23"/>
      <c r="E153" s="23">
        <f>E150</f>
        <v>-0.1</v>
      </c>
      <c r="F153" s="7"/>
      <c r="G153" t="s">
        <v>28</v>
      </c>
    </row>
    <row r="154" spans="1:6" ht="11.25">
      <c r="A154" s="19" t="s">
        <v>33</v>
      </c>
      <c r="B154" s="7">
        <v>0</v>
      </c>
      <c r="C154" s="7"/>
      <c r="D154" s="23">
        <f>D139-$J$7</f>
        <v>-0.1</v>
      </c>
      <c r="E154" s="23"/>
      <c r="F154" s="7"/>
    </row>
    <row r="155" spans="1:6" ht="10.5">
      <c r="A155" s="19"/>
      <c r="B155" s="7">
        <f>-B148</f>
        <v>2.58</v>
      </c>
      <c r="C155" s="7"/>
      <c r="D155" s="23"/>
      <c r="E155" s="23">
        <f>D154</f>
        <v>-0.1</v>
      </c>
      <c r="F155" s="7"/>
    </row>
    <row r="156" spans="1:7" ht="10.5">
      <c r="A156" s="19"/>
      <c r="B156" s="7">
        <f>B155</f>
        <v>2.58</v>
      </c>
      <c r="C156" s="7"/>
      <c r="D156" s="23"/>
      <c r="E156" s="23">
        <f>E155+SIGN(E155)*$J$10</f>
        <v>-0.11</v>
      </c>
      <c r="F156" s="7"/>
      <c r="G156" t="s">
        <v>16</v>
      </c>
    </row>
    <row r="157" spans="1:7" ht="10.5">
      <c r="A157" s="19"/>
      <c r="B157" s="7">
        <f>B156</f>
        <v>2.58</v>
      </c>
      <c r="C157" s="7"/>
      <c r="D157" s="23"/>
      <c r="E157" s="23">
        <f>E155</f>
        <v>-0.1</v>
      </c>
      <c r="F157" s="7"/>
      <c r="G157" t="s">
        <v>16</v>
      </c>
    </row>
    <row r="158" spans="1:7" ht="10.5">
      <c r="A158" s="19"/>
      <c r="B158" s="7">
        <f>B156-SIGN(B156)*$J$11</f>
        <v>2.38</v>
      </c>
      <c r="C158" s="7"/>
      <c r="D158" s="23"/>
      <c r="E158" s="23">
        <f>E157+$J$12/2</f>
        <v>-0.0925</v>
      </c>
      <c r="F158" s="7"/>
      <c r="G158" t="s">
        <v>28</v>
      </c>
    </row>
    <row r="159" spans="1:7" ht="10.5">
      <c r="A159" s="19"/>
      <c r="B159" s="7">
        <f>B158</f>
        <v>2.38</v>
      </c>
      <c r="C159" s="7"/>
      <c r="D159" s="23"/>
      <c r="E159" s="23">
        <f>E158-$J$12</f>
        <v>-0.1075</v>
      </c>
      <c r="F159" s="7"/>
      <c r="G159" t="s">
        <v>28</v>
      </c>
    </row>
    <row r="160" spans="1:7" ht="10.5">
      <c r="A160" s="19"/>
      <c r="B160" s="7">
        <f>B156</f>
        <v>2.58</v>
      </c>
      <c r="C160" s="7"/>
      <c r="D160" s="23"/>
      <c r="E160" s="23">
        <f>E157</f>
        <v>-0.1</v>
      </c>
      <c r="F160" s="7"/>
      <c r="G160" t="s">
        <v>28</v>
      </c>
    </row>
    <row r="161" spans="1:6" ht="10.5">
      <c r="A161" s="19"/>
      <c r="B161" s="7">
        <f>B155</f>
        <v>2.58</v>
      </c>
      <c r="C161" s="7"/>
      <c r="D161" s="23"/>
      <c r="E161" s="23">
        <v>0</v>
      </c>
      <c r="F161" s="7"/>
    </row>
    <row r="162" spans="1:7" ht="10.5">
      <c r="A162" s="19"/>
      <c r="B162" s="7">
        <v>-1</v>
      </c>
      <c r="C162" s="7"/>
      <c r="D162" s="23"/>
      <c r="E162" s="23">
        <v>0</v>
      </c>
      <c r="F162" s="7"/>
      <c r="G162" t="str">
        <f>"Beginn: "&amp;A169</f>
        <v>Beginn: σ</v>
      </c>
    </row>
    <row r="163" spans="1:6" ht="10.5">
      <c r="A163" s="19"/>
      <c r="B163" s="7">
        <f>B162</f>
        <v>-1</v>
      </c>
      <c r="C163" s="7"/>
      <c r="D163" s="23"/>
      <c r="E163" s="23">
        <f>D169</f>
        <v>0.15</v>
      </c>
      <c r="F163" s="7"/>
    </row>
    <row r="164" spans="1:7" ht="10.5">
      <c r="A164" s="19"/>
      <c r="B164" s="7">
        <f>B163</f>
        <v>-1</v>
      </c>
      <c r="C164" s="7"/>
      <c r="D164" s="23"/>
      <c r="E164" s="23">
        <f>E163+SIGN(E163)*$J$10</f>
        <v>0.16</v>
      </c>
      <c r="F164" s="7"/>
      <c r="G164" t="s">
        <v>16</v>
      </c>
    </row>
    <row r="165" spans="1:7" ht="10.5">
      <c r="A165" s="19"/>
      <c r="B165" s="7">
        <f>B164</f>
        <v>-1</v>
      </c>
      <c r="C165" s="7"/>
      <c r="D165" s="23"/>
      <c r="E165" s="23">
        <f>E163</f>
        <v>0.15</v>
      </c>
      <c r="F165" s="7"/>
      <c r="G165" t="s">
        <v>16</v>
      </c>
    </row>
    <row r="166" spans="1:7" ht="10.5">
      <c r="A166" s="19"/>
      <c r="B166" s="7">
        <f>B164-SIGN(B164)*$J$11</f>
        <v>-0.8</v>
      </c>
      <c r="C166" s="7"/>
      <c r="D166" s="23"/>
      <c r="E166" s="23">
        <f>E165+$J$12/2</f>
        <v>0.1575</v>
      </c>
      <c r="F166" s="7"/>
      <c r="G166" t="s">
        <v>28</v>
      </c>
    </row>
    <row r="167" spans="1:7" ht="10.5">
      <c r="A167" s="19"/>
      <c r="B167" s="7">
        <f>B166</f>
        <v>-0.8</v>
      </c>
      <c r="C167" s="7"/>
      <c r="D167" s="23"/>
      <c r="E167" s="23">
        <f>E166-$J$12</f>
        <v>0.14250000000000002</v>
      </c>
      <c r="F167" s="7"/>
      <c r="G167" t="s">
        <v>28</v>
      </c>
    </row>
    <row r="168" spans="1:7" ht="10.5">
      <c r="A168" s="19"/>
      <c r="B168" s="7">
        <f>B164</f>
        <v>-1</v>
      </c>
      <c r="C168" s="7"/>
      <c r="D168" s="23"/>
      <c r="E168" s="23">
        <f>E165</f>
        <v>0.15</v>
      </c>
      <c r="F168" s="7"/>
      <c r="G168" t="s">
        <v>28</v>
      </c>
    </row>
    <row r="169" spans="1:6" ht="10.5">
      <c r="A169" s="25" t="s">
        <v>34</v>
      </c>
      <c r="B169" s="7">
        <v>-0.5</v>
      </c>
      <c r="C169" s="7"/>
      <c r="D169" s="23">
        <f>J8</f>
        <v>0.15</v>
      </c>
      <c r="E169" s="23"/>
      <c r="F169" s="7"/>
    </row>
    <row r="170" spans="1:7" ht="10.5">
      <c r="A170" s="25"/>
      <c r="B170" s="7">
        <v>1E-06</v>
      </c>
      <c r="C170" s="7"/>
      <c r="D170" s="23"/>
      <c r="E170" s="23">
        <f>E168</f>
        <v>0.15</v>
      </c>
      <c r="F170" s="7"/>
      <c r="G170" t="s">
        <v>35</v>
      </c>
    </row>
    <row r="171" spans="1:7" ht="10.5">
      <c r="A171" s="25"/>
      <c r="B171" s="7">
        <f>B170</f>
        <v>1E-06</v>
      </c>
      <c r="C171" s="7"/>
      <c r="D171" s="23"/>
      <c r="E171" s="23">
        <f>E170+SIGN(E170)*$J$10</f>
        <v>0.16</v>
      </c>
      <c r="F171" s="7"/>
      <c r="G171" t="s">
        <v>16</v>
      </c>
    </row>
    <row r="172" spans="1:7" ht="10.5">
      <c r="A172" s="25"/>
      <c r="B172" s="7">
        <f>B171</f>
        <v>1E-06</v>
      </c>
      <c r="C172" s="7"/>
      <c r="D172" s="23"/>
      <c r="E172" s="23">
        <f>E170</f>
        <v>0.15</v>
      </c>
      <c r="F172" s="7"/>
      <c r="G172" t="s">
        <v>16</v>
      </c>
    </row>
    <row r="173" spans="1:7" ht="10.5">
      <c r="A173" s="25"/>
      <c r="B173" s="7">
        <f>B171-SIGN(B171)*$J$11</f>
        <v>-0.199999</v>
      </c>
      <c r="C173" s="7"/>
      <c r="D173" s="23"/>
      <c r="E173" s="23">
        <f>E172+$J$12/2</f>
        <v>0.1575</v>
      </c>
      <c r="F173" s="7"/>
      <c r="G173" t="s">
        <v>28</v>
      </c>
    </row>
    <row r="174" spans="1:7" ht="10.5">
      <c r="A174" s="25"/>
      <c r="B174" s="7">
        <f>B173</f>
        <v>-0.199999</v>
      </c>
      <c r="C174" s="7"/>
      <c r="D174" s="23"/>
      <c r="E174" s="23">
        <f>E173-$J$12</f>
        <v>0.14250000000000002</v>
      </c>
      <c r="F174" s="7"/>
      <c r="G174" t="s">
        <v>28</v>
      </c>
    </row>
    <row r="175" spans="1:7" ht="10.5">
      <c r="A175" s="25"/>
      <c r="B175" s="7">
        <f>B171</f>
        <v>1E-06</v>
      </c>
      <c r="C175" s="7"/>
      <c r="D175" s="23"/>
      <c r="E175" s="23">
        <f>E172</f>
        <v>0.15</v>
      </c>
      <c r="F175" s="7"/>
      <c r="G175" t="s">
        <v>28</v>
      </c>
    </row>
    <row r="176" spans="1:7" ht="10.5">
      <c r="A176" s="25"/>
      <c r="B176" s="7">
        <v>-1E-06</v>
      </c>
      <c r="C176" s="7"/>
      <c r="D176" s="23"/>
      <c r="E176" s="23">
        <f>E175</f>
        <v>0.15</v>
      </c>
      <c r="F176" s="7"/>
      <c r="G176" t="s">
        <v>35</v>
      </c>
    </row>
    <row r="177" spans="1:7" ht="10.5">
      <c r="A177" s="25"/>
      <c r="B177" s="7">
        <f>B176</f>
        <v>-1E-06</v>
      </c>
      <c r="C177" s="7"/>
      <c r="D177" s="23"/>
      <c r="E177" s="23">
        <f>E176+SIGN(E176)*$J$10</f>
        <v>0.16</v>
      </c>
      <c r="F177" s="7"/>
      <c r="G177" t="s">
        <v>16</v>
      </c>
    </row>
    <row r="178" spans="1:7" ht="10.5">
      <c r="A178" s="25"/>
      <c r="B178" s="7">
        <f>B177</f>
        <v>-1E-06</v>
      </c>
      <c r="C178" s="7"/>
      <c r="D178" s="23"/>
      <c r="E178" s="23">
        <f>E176</f>
        <v>0.15</v>
      </c>
      <c r="F178" s="7"/>
      <c r="G178" t="s">
        <v>16</v>
      </c>
    </row>
    <row r="179" spans="1:7" ht="10.5">
      <c r="A179" s="25"/>
      <c r="B179" s="7">
        <f>B177-SIGN(B177)*$J$11</f>
        <v>0.199999</v>
      </c>
      <c r="C179" s="7"/>
      <c r="D179" s="23"/>
      <c r="E179" s="23">
        <f>E178+$J$12/2</f>
        <v>0.1575</v>
      </c>
      <c r="F179" s="7"/>
      <c r="G179" t="s">
        <v>28</v>
      </c>
    </row>
    <row r="180" spans="1:7" ht="10.5">
      <c r="A180" s="25"/>
      <c r="B180" s="7">
        <f>B179</f>
        <v>0.199999</v>
      </c>
      <c r="C180" s="7"/>
      <c r="D180" s="23"/>
      <c r="E180" s="23">
        <f>E179-$J$12</f>
        <v>0.14250000000000002</v>
      </c>
      <c r="F180" s="7"/>
      <c r="G180" t="s">
        <v>28</v>
      </c>
    </row>
    <row r="181" spans="1:7" ht="10.5">
      <c r="A181" s="25"/>
      <c r="B181" s="7">
        <f>B177</f>
        <v>-1E-06</v>
      </c>
      <c r="C181" s="7"/>
      <c r="D181" s="23"/>
      <c r="E181" s="23">
        <f>E178</f>
        <v>0.15</v>
      </c>
      <c r="F181" s="7"/>
      <c r="G181" t="s">
        <v>28</v>
      </c>
    </row>
    <row r="182" spans="1:6" ht="10.5">
      <c r="A182" s="25" t="s">
        <v>34</v>
      </c>
      <c r="B182" s="7">
        <v>0.5</v>
      </c>
      <c r="C182" s="7"/>
      <c r="D182" s="23">
        <f>D169</f>
        <v>0.15</v>
      </c>
      <c r="E182" s="23"/>
      <c r="F182" s="7"/>
    </row>
    <row r="183" spans="1:6" ht="10.5">
      <c r="A183" s="19"/>
      <c r="B183" s="7">
        <f>-B163</f>
        <v>1</v>
      </c>
      <c r="C183" s="7"/>
      <c r="D183" s="23"/>
      <c r="E183" s="23">
        <f>D169</f>
        <v>0.15</v>
      </c>
      <c r="F183" s="7"/>
    </row>
    <row r="184" spans="1:7" ht="10.5">
      <c r="A184" s="19"/>
      <c r="B184" s="7">
        <f>B183</f>
        <v>1</v>
      </c>
      <c r="C184" s="7"/>
      <c r="D184" s="23"/>
      <c r="E184" s="23">
        <f>E183+SIGN(E183)*$J$10</f>
        <v>0.16</v>
      </c>
      <c r="F184" s="7"/>
      <c r="G184" t="s">
        <v>16</v>
      </c>
    </row>
    <row r="185" spans="1:7" ht="10.5">
      <c r="A185" s="19"/>
      <c r="B185" s="7">
        <f>B184</f>
        <v>1</v>
      </c>
      <c r="C185" s="7"/>
      <c r="D185" s="23"/>
      <c r="E185" s="23">
        <f>E183</f>
        <v>0.15</v>
      </c>
      <c r="F185" s="7"/>
      <c r="G185" t="s">
        <v>16</v>
      </c>
    </row>
    <row r="186" spans="1:7" ht="10.5">
      <c r="A186" s="19"/>
      <c r="B186" s="7">
        <f>B184-SIGN(B184)*$J$11</f>
        <v>0.8</v>
      </c>
      <c r="C186" s="7"/>
      <c r="D186" s="23"/>
      <c r="E186" s="23">
        <f>E185+$J$12/2</f>
        <v>0.1575</v>
      </c>
      <c r="F186" s="7"/>
      <c r="G186" t="s">
        <v>28</v>
      </c>
    </row>
    <row r="187" spans="1:7" ht="10.5">
      <c r="A187" s="19"/>
      <c r="B187" s="7">
        <f>B186</f>
        <v>0.8</v>
      </c>
      <c r="C187" s="7"/>
      <c r="D187" s="23"/>
      <c r="E187" s="23">
        <f>E186-$J$12</f>
        <v>0.14250000000000002</v>
      </c>
      <c r="F187" s="7"/>
      <c r="G187" t="s">
        <v>28</v>
      </c>
    </row>
    <row r="188" spans="1:7" ht="10.5">
      <c r="A188" s="19"/>
      <c r="B188" s="7">
        <f>B184</f>
        <v>1</v>
      </c>
      <c r="C188" s="7"/>
      <c r="D188" s="23"/>
      <c r="E188" s="23">
        <f>E185</f>
        <v>0.15</v>
      </c>
      <c r="F188" s="7"/>
      <c r="G188" t="s">
        <v>28</v>
      </c>
    </row>
    <row r="189" spans="1:6" ht="10.5">
      <c r="A189" s="19"/>
      <c r="B189" s="7">
        <f>B183</f>
        <v>1</v>
      </c>
      <c r="C189" s="7"/>
      <c r="D189" s="23"/>
      <c r="E189" s="23">
        <v>0</v>
      </c>
      <c r="F189" s="7"/>
    </row>
    <row r="190" spans="1:6" ht="10.5">
      <c r="A190" s="19"/>
      <c r="B190" s="7"/>
      <c r="C190" s="7"/>
      <c r="D190" s="23"/>
      <c r="E190" s="23"/>
      <c r="F190" s="7"/>
    </row>
    <row r="191" spans="1:7" ht="10.5">
      <c r="A191" s="19"/>
      <c r="B191" s="23">
        <v>0</v>
      </c>
      <c r="C191" s="21"/>
      <c r="D191" s="23"/>
      <c r="E191" s="7"/>
      <c r="F191" s="7">
        <f>MAX(C5:C238)</f>
        <v>0.3984337975281759</v>
      </c>
      <c r="G191" t="s">
        <v>36</v>
      </c>
    </row>
    <row r="192" spans="1:6" ht="10.5">
      <c r="A192" s="19"/>
      <c r="B192" s="23">
        <v>0</v>
      </c>
      <c r="C192" s="21"/>
      <c r="D192" s="23"/>
      <c r="E192" s="7"/>
      <c r="F192" s="7">
        <v>0</v>
      </c>
    </row>
    <row r="193" spans="1:6" ht="10.5">
      <c r="A193" s="19" t="s">
        <v>37</v>
      </c>
      <c r="B193" s="23">
        <v>0.1</v>
      </c>
      <c r="C193" s="21"/>
      <c r="D193" s="23">
        <v>0</v>
      </c>
      <c r="E193" s="7"/>
      <c r="F193" s="7"/>
    </row>
    <row r="194" spans="1:6" ht="10.5">
      <c r="A194" s="19"/>
      <c r="B194" s="7"/>
      <c r="C194" s="7"/>
      <c r="D194" s="23"/>
      <c r="E194" s="23"/>
      <c r="F194" s="7"/>
    </row>
    <row r="195" spans="1:6" ht="10.5">
      <c r="A195" s="19"/>
      <c r="B195" s="7"/>
      <c r="C195" s="7"/>
      <c r="D195" s="23"/>
      <c r="E195" s="23"/>
      <c r="F195" s="7"/>
    </row>
    <row r="196" spans="1:6" ht="10.5">
      <c r="A196" s="19"/>
      <c r="B196" s="7"/>
      <c r="C196" s="7"/>
      <c r="D196" s="23"/>
      <c r="E196" s="23"/>
      <c r="F196" s="7"/>
    </row>
    <row r="197" spans="1:6" ht="10.5">
      <c r="A197" s="19"/>
      <c r="B197" s="7"/>
      <c r="C197" s="7"/>
      <c r="D197" s="23"/>
      <c r="E197" s="23"/>
      <c r="F197" s="7"/>
    </row>
    <row r="198" spans="1:6" ht="10.5">
      <c r="A198" s="19"/>
      <c r="B198" s="7"/>
      <c r="C198" s="7"/>
      <c r="D198" s="23"/>
      <c r="E198" s="23"/>
      <c r="F198" s="7"/>
    </row>
    <row r="199" spans="1:6" ht="10.5">
      <c r="A199" s="19"/>
      <c r="B199" s="7"/>
      <c r="C199" s="7"/>
      <c r="D199" s="23"/>
      <c r="E199" s="23"/>
      <c r="F199" s="7"/>
    </row>
    <row r="200" spans="1:6" ht="10.5">
      <c r="A200" s="19"/>
      <c r="B200" s="7"/>
      <c r="C200" s="7"/>
      <c r="D200" s="23"/>
      <c r="E200" s="23"/>
      <c r="F200" s="7"/>
    </row>
    <row r="201" spans="1:6" ht="10.5">
      <c r="A201" s="19"/>
      <c r="B201" s="7"/>
      <c r="C201" s="7"/>
      <c r="D201" s="23"/>
      <c r="E201" s="23"/>
      <c r="F201" s="7"/>
    </row>
    <row r="202" spans="1:6" ht="10.5">
      <c r="A202" s="19"/>
      <c r="B202" s="7"/>
      <c r="C202" s="7"/>
      <c r="D202" s="23"/>
      <c r="E202" s="23"/>
      <c r="F202" s="7"/>
    </row>
    <row r="203" spans="1:6" ht="10.5">
      <c r="A203" s="19"/>
      <c r="B203" s="7"/>
      <c r="C203" s="7"/>
      <c r="D203" s="23"/>
      <c r="E203" s="23"/>
      <c r="F203" s="7"/>
    </row>
    <row r="204" spans="1:6" ht="10.5">
      <c r="A204" s="19"/>
      <c r="B204" s="23"/>
      <c r="C204" s="21"/>
      <c r="D204" s="23"/>
      <c r="E204" s="7"/>
      <c r="F204" s="7"/>
    </row>
    <row r="205" spans="1:6" ht="10.5">
      <c r="A205" s="19"/>
      <c r="B205" s="23"/>
      <c r="C205" s="21"/>
      <c r="D205" s="23"/>
      <c r="E205" s="7"/>
      <c r="F205" s="7"/>
    </row>
    <row r="206" spans="1:6" ht="10.5">
      <c r="A206" s="19"/>
      <c r="B206" s="23"/>
      <c r="C206" s="21"/>
      <c r="D206" s="23"/>
      <c r="E206" s="7"/>
      <c r="F206" s="7"/>
    </row>
    <row r="207" spans="1:6" ht="10.5">
      <c r="A207" s="25"/>
      <c r="B207" s="23"/>
      <c r="C207" s="21"/>
      <c r="D207" s="23"/>
      <c r="E207" s="7"/>
      <c r="F207" s="7"/>
    </row>
    <row r="208" spans="1:6" ht="10.5">
      <c r="A208" s="25"/>
      <c r="B208" s="23"/>
      <c r="C208" s="21"/>
      <c r="D208" s="23"/>
      <c r="E208" s="7"/>
      <c r="F208" s="7"/>
    </row>
    <row r="209" spans="1:6" ht="10.5">
      <c r="A209" s="19"/>
      <c r="B209" s="23"/>
      <c r="C209" s="21"/>
      <c r="D209" s="23"/>
      <c r="E209" s="7"/>
      <c r="F209" s="7"/>
    </row>
    <row r="210" spans="1:6" ht="10.5">
      <c r="A210" s="19"/>
      <c r="B210" s="23"/>
      <c r="C210" s="21"/>
      <c r="D210" s="23"/>
      <c r="E210" s="7"/>
      <c r="F210" s="7"/>
    </row>
    <row r="211" spans="1:6" ht="10.5">
      <c r="A211" s="19"/>
      <c r="B211" s="23"/>
      <c r="C211" s="21"/>
      <c r="D211" s="23"/>
      <c r="E211" s="7"/>
      <c r="F211" s="7"/>
    </row>
    <row r="212" spans="1:6" ht="10.5">
      <c r="A212" s="19"/>
      <c r="B212" s="23"/>
      <c r="C212" s="21"/>
      <c r="D212" s="23"/>
      <c r="E212" s="7"/>
      <c r="F212" s="7"/>
    </row>
    <row r="213" spans="1:6" ht="10.5">
      <c r="A213" s="19"/>
      <c r="B213" s="23"/>
      <c r="C213" s="21"/>
      <c r="D213" s="23"/>
      <c r="E213" s="7"/>
      <c r="F213" s="7"/>
    </row>
    <row r="214" spans="1:6" ht="10.5">
      <c r="A214" s="19"/>
      <c r="B214" s="23"/>
      <c r="C214" s="21"/>
      <c r="D214" s="23"/>
      <c r="E214" s="7"/>
      <c r="F214" s="7"/>
    </row>
    <row r="215" spans="1:6" ht="10.5">
      <c r="A215" s="19"/>
      <c r="B215" s="23"/>
      <c r="C215" s="21"/>
      <c r="D215" s="23"/>
      <c r="E215" s="7"/>
      <c r="F215" s="7"/>
    </row>
    <row r="216" spans="1:6" ht="10.5">
      <c r="A216" s="19"/>
      <c r="B216" s="23"/>
      <c r="C216" s="21"/>
      <c r="D216" s="23"/>
      <c r="E216" s="7"/>
      <c r="F216" s="7"/>
    </row>
    <row r="217" spans="1:6" ht="10.5">
      <c r="A217" s="19"/>
      <c r="B217" s="23"/>
      <c r="C217" s="21"/>
      <c r="D217" s="23"/>
      <c r="E217" s="7"/>
      <c r="F217" s="7"/>
    </row>
    <row r="218" spans="1:6" ht="10.5">
      <c r="A218" s="19"/>
      <c r="B218" s="23"/>
      <c r="C218" s="21"/>
      <c r="D218" s="23"/>
      <c r="E218" s="7"/>
      <c r="F218" s="7"/>
    </row>
    <row r="219" spans="1:6" ht="10.5">
      <c r="A219" s="19"/>
      <c r="B219" s="23"/>
      <c r="C219" s="21"/>
      <c r="D219" s="23"/>
      <c r="E219" s="7"/>
      <c r="F219" s="7"/>
    </row>
    <row r="220" spans="1:6" ht="10.5">
      <c r="A220" s="19"/>
      <c r="B220" s="23"/>
      <c r="C220" s="21"/>
      <c r="D220" s="23"/>
      <c r="E220" s="7"/>
      <c r="F220" s="7"/>
    </row>
    <row r="221" spans="1:6" ht="10.5">
      <c r="A221" s="19"/>
      <c r="B221" s="23"/>
      <c r="C221" s="21"/>
      <c r="D221" s="23"/>
      <c r="E221" s="7"/>
      <c r="F221" s="7"/>
    </row>
    <row r="222" spans="1:6" ht="10.5">
      <c r="A222" s="19"/>
      <c r="B222" s="23"/>
      <c r="C222" s="21"/>
      <c r="D222" s="23"/>
      <c r="E222" s="7"/>
      <c r="F222" s="7"/>
    </row>
    <row r="223" spans="1:6" ht="10.5">
      <c r="A223" s="19"/>
      <c r="B223" s="23"/>
      <c r="C223" s="21"/>
      <c r="D223" s="23"/>
      <c r="E223" s="7"/>
      <c r="F223" s="7"/>
    </row>
    <row r="224" spans="1:6" ht="10.5">
      <c r="A224" s="19"/>
      <c r="B224" s="23"/>
      <c r="C224" s="21"/>
      <c r="D224" s="23"/>
      <c r="E224" s="7"/>
      <c r="F224" s="7"/>
    </row>
    <row r="225" spans="1:6" ht="10.5">
      <c r="A225" s="19"/>
      <c r="B225" s="23"/>
      <c r="C225" s="21"/>
      <c r="D225" s="23"/>
      <c r="E225" s="7"/>
      <c r="F225" s="7"/>
    </row>
    <row r="226" spans="1:6" ht="10.5">
      <c r="A226" s="19"/>
      <c r="B226" s="23"/>
      <c r="C226" s="21"/>
      <c r="D226" s="23"/>
      <c r="E226" s="7"/>
      <c r="F226" s="7"/>
    </row>
    <row r="227" spans="1:6" ht="10.5">
      <c r="A227" s="19"/>
      <c r="B227" s="23"/>
      <c r="C227" s="21"/>
      <c r="D227" s="23"/>
      <c r="E227" s="7"/>
      <c r="F227" s="7"/>
    </row>
    <row r="228" spans="1:6" ht="10.5">
      <c r="A228" s="19"/>
      <c r="B228" s="23"/>
      <c r="C228" s="21"/>
      <c r="D228" s="23"/>
      <c r="E228" s="7"/>
      <c r="F228" s="7"/>
    </row>
    <row r="229" spans="1:6" ht="10.5">
      <c r="A229" s="19"/>
      <c r="B229" s="23"/>
      <c r="C229" s="21"/>
      <c r="D229" s="23"/>
      <c r="E229" s="7"/>
      <c r="F229" s="7"/>
    </row>
    <row r="230" spans="1:6" ht="10.5">
      <c r="A230" s="19"/>
      <c r="B230" s="23"/>
      <c r="C230" s="21"/>
      <c r="D230" s="23"/>
      <c r="E230" s="7"/>
      <c r="F230" s="7"/>
    </row>
    <row r="231" spans="1:6" ht="10.5">
      <c r="A231" s="19"/>
      <c r="B231" s="23"/>
      <c r="C231" s="21"/>
      <c r="D231" s="23"/>
      <c r="E231" s="7"/>
      <c r="F231" s="7"/>
    </row>
    <row r="232" spans="1:6" ht="10.5">
      <c r="A232" s="19"/>
      <c r="B232" s="23"/>
      <c r="C232" s="21"/>
      <c r="D232" s="23"/>
      <c r="E232" s="7"/>
      <c r="F232" s="7"/>
    </row>
    <row r="233" spans="1:6" ht="10.5">
      <c r="A233" s="19"/>
      <c r="B233" s="23"/>
      <c r="C233" s="21"/>
      <c r="D233" s="23"/>
      <c r="E233" s="7"/>
      <c r="F233" s="7"/>
    </row>
    <row r="234" spans="1:6" ht="10.5">
      <c r="A234" s="19"/>
      <c r="B234" s="23"/>
      <c r="C234" s="21"/>
      <c r="D234" s="23"/>
      <c r="E234" s="7"/>
      <c r="F234" s="7"/>
    </row>
    <row r="235" spans="1:6" ht="10.5">
      <c r="A235" s="19"/>
      <c r="B235" s="23"/>
      <c r="C235" s="21"/>
      <c r="D235" s="23"/>
      <c r="E235" s="7"/>
      <c r="F235" s="7"/>
    </row>
    <row r="236" spans="1:6" ht="10.5">
      <c r="A236" s="19"/>
      <c r="B236" s="23"/>
      <c r="C236" s="21"/>
      <c r="D236" s="23"/>
      <c r="E236" s="7"/>
      <c r="F236" s="7"/>
    </row>
    <row r="237" spans="1:6" ht="10.5">
      <c r="A237" s="19"/>
      <c r="B237" s="23"/>
      <c r="C237" s="21"/>
      <c r="D237" s="23"/>
      <c r="E237" s="7"/>
      <c r="F237" s="7"/>
    </row>
    <row r="238" spans="1:6" ht="10.5">
      <c r="A238" s="19"/>
      <c r="B238" s="23"/>
      <c r="C238" s="21"/>
      <c r="D238" s="23"/>
      <c r="E238" s="7"/>
      <c r="F238" s="7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&amp;C&amp;10&amp;A</oddHeader>
    <oddFooter>&amp;C&amp;10Seite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Rapp</cp:lastModifiedBy>
  <cp:lastPrinted>2006-07-01T17:37:59Z</cp:lastPrinted>
  <dcterms:created xsi:type="dcterms:W3CDTF">2001-01-13T12:22:20Z</dcterms:created>
  <dcterms:modified xsi:type="dcterms:W3CDTF">2008-02-15T16:59:53Z</dcterms:modified>
  <cp:category/>
  <cp:version/>
  <cp:contentType/>
  <cp:contentStatus/>
  <cp:revision>51</cp:revision>
</cp:coreProperties>
</file>