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Lack" sheetId="1" r:id="rId1"/>
    <sheet name="PC" sheetId="2" r:id="rId2"/>
    <sheet name="LFB" sheetId="3" r:id="rId3"/>
  </sheets>
  <definedNames>
    <definedName name="_xlnm.Print_Area" localSheetId="0">'Lack'!$A$1:$AL$41</definedName>
    <definedName name="_xlnm.Print_Area" localSheetId="2">'LFB'!$A$1:$N$45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<sst xmlns="http://schemas.openxmlformats.org/spreadsheetml/2006/main" count="141" uniqueCount="46">
  <si>
    <t>Pareto-Analyse</t>
  </si>
  <si>
    <t>Bedienungshinweise</t>
  </si>
  <si>
    <t>Lackierbetrieb</t>
  </si>
  <si>
    <t>Gewünschte Werte in gelb unterlegte Eingabefelder eingeben</t>
  </si>
  <si>
    <t>Diagramm anpassen</t>
  </si>
  <si>
    <t>Eingabefelder sind gelb unterlegt</t>
  </si>
  <si>
    <t>Hilfswerte</t>
  </si>
  <si>
    <t>Pareto-Analyse nach Häufigkeit</t>
  </si>
  <si>
    <t>Pareto-Analyse nach Häufigkeit und Gewichtung</t>
  </si>
  <si>
    <t>Sortierhilfe</t>
  </si>
  <si>
    <t>Sortiert absolut</t>
  </si>
  <si>
    <t>Datenbereich für Diagramm</t>
  </si>
  <si>
    <t>Anzahl</t>
  </si>
  <si>
    <t>Nr.</t>
  </si>
  <si>
    <t>Fehler</t>
  </si>
  <si>
    <t>Gewichtung</t>
  </si>
  <si>
    <t>Rang</t>
  </si>
  <si>
    <t>Summe</t>
  </si>
  <si>
    <t>Häufigkeit</t>
  </si>
  <si>
    <t>Gesamtkosten</t>
  </si>
  <si>
    <t>Beutung</t>
  </si>
  <si>
    <t>Farbabweichung</t>
  </si>
  <si>
    <t>Fehlauslieferung</t>
  </si>
  <si>
    <t>kleine Lackfehler</t>
  </si>
  <si>
    <t>Montagefehler</t>
  </si>
  <si>
    <t>Rechnung</t>
  </si>
  <si>
    <t>Verspätung</t>
  </si>
  <si>
    <t>Kosten</t>
  </si>
  <si>
    <t>Anteil</t>
  </si>
  <si>
    <t>DVD-Laufwerk</t>
  </si>
  <si>
    <t>Festplatte</t>
  </si>
  <si>
    <t>Grafikkarte</t>
  </si>
  <si>
    <t>Mainboard</t>
  </si>
  <si>
    <t>Maus</t>
  </si>
  <si>
    <t>Monitor</t>
  </si>
  <si>
    <t>Netzgerät</t>
  </si>
  <si>
    <t>Scanner</t>
  </si>
  <si>
    <t>Tastatur</t>
  </si>
  <si>
    <t>Planung LFB</t>
  </si>
  <si>
    <t>Tage</t>
  </si>
  <si>
    <t>Arbeitsblätter</t>
  </si>
  <si>
    <t>CD, Kopien</t>
  </si>
  <si>
    <t>fehlende Kenntnisse</t>
  </si>
  <si>
    <t>Feinplanung</t>
  </si>
  <si>
    <t>grobe Planung</t>
  </si>
  <si>
    <t>PowerPoint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</si>
</sst>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7];[RED]\-#,##0\ [$€-407]"/>
    <numFmt numFmtId="166" formatCode="0%"/>
    <numFmt numFmtId="167" formatCode="#,##0\ [$€-407];\-#,##0\ [$€-407]"/>
  </numFmts>
  <fonts count="10">
    <font>
      <sz val="10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.45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3" fillId="0" borderId="0" applyNumberFormat="0" applyFill="0" applyBorder="0" applyAlignment="0" applyProtection="0"/>
    <xf numFmtId="164" fontId="4" fillId="0" borderId="0" applyNumberFormat="0" applyFill="0" applyBorder="0" applyProtection="0">
      <alignment horizontal="left"/>
    </xf>
  </cellStyleXfs>
  <cellXfs count="32">
    <xf numFmtId="164" fontId="0" fillId="0" borderId="0" xfId="0" applyAlignment="1">
      <alignment/>
    </xf>
    <xf numFmtId="164" fontId="4" fillId="0" borderId="0" xfId="23" applyFont="1">
      <alignment horizontal="left"/>
    </xf>
    <xf numFmtId="164" fontId="1" fillId="0" borderId="0" xfId="20" applyFont="1" applyAlignment="1">
      <alignment/>
    </xf>
    <xf numFmtId="164" fontId="2" fillId="0" borderId="0" xfId="21" applyFont="1">
      <alignment horizontal="left"/>
    </xf>
    <xf numFmtId="164" fontId="1" fillId="2" borderId="0" xfId="2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3" borderId="0" xfId="0" applyFont="1" applyFill="1" applyAlignment="1">
      <alignment/>
    </xf>
    <xf numFmtId="164" fontId="5" fillId="4" borderId="0" xfId="0" applyFont="1" applyFill="1" applyAlignment="1">
      <alignment/>
    </xf>
    <xf numFmtId="164" fontId="5" fillId="5" borderId="0" xfId="0" applyFont="1" applyFill="1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1" xfId="0" applyBorder="1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0" fillId="0" borderId="1" xfId="0" applyFill="1" applyBorder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6" fontId="0" fillId="5" borderId="0" xfId="0" applyNumberFormat="1" applyFill="1" applyAlignment="1">
      <alignment/>
    </xf>
    <xf numFmtId="165" fontId="0" fillId="4" borderId="0" xfId="0" applyFill="1" applyAlignment="1">
      <alignment/>
    </xf>
    <xf numFmtId="164" fontId="0" fillId="3" borderId="0" xfId="0" applyFill="1" applyBorder="1" applyAlignment="1">
      <alignment/>
    </xf>
    <xf numFmtId="167" fontId="0" fillId="3" borderId="0" xfId="0" applyNumberForma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weisung" xfId="20"/>
    <cellStyle name="Überschrift2" xfId="21"/>
    <cellStyle name="Standard-durchgestrichen" xfId="22"/>
    <cellStyle name="Überschrift1" xfId="23"/>
  </cellStyles>
  <dxfs count="1">
    <dxf>
      <font>
        <b val="0"/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Lack!$X$8:$X$13</c:f>
              <c:strCache/>
            </c:strRef>
          </c:cat>
          <c:val>
            <c:numRef>
              <c:f>Lack!$Y$8:$Y$13</c:f>
              <c:numCache/>
            </c:numRef>
          </c:val>
        </c:ser>
        <c:gapWidth val="100"/>
        <c:axId val="9915361"/>
        <c:axId val="22129386"/>
      </c:barChart>
      <c:lineChart>
        <c:grouping val="standard"/>
        <c:varyColors val="0"/>
        <c:ser>
          <c:idx val="0"/>
          <c:order val="1"/>
          <c:tx>
            <c:strRef>
              <c:f>Lack!$Z$7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Lack!$X$8:$X$13</c:f>
              <c:strCache/>
            </c:strRef>
          </c:cat>
          <c:val>
            <c:numRef>
              <c:f>Lack!$Z$8:$Z$13</c:f>
              <c:numCache/>
            </c:numRef>
          </c:val>
          <c:smooth val="0"/>
        </c:ser>
        <c:axId val="9915361"/>
        <c:axId val="22129386"/>
      </c:line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Lack!$AJ$7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Lack!$AI$8:$AI$13</c:f>
              <c:strCache/>
            </c:strRef>
          </c:cat>
          <c:val>
            <c:numRef>
              <c:f>Lack!$AJ$8:$AJ$13</c:f>
              <c:numCache/>
            </c:numRef>
          </c:val>
        </c:ser>
        <c:gapWidth val="100"/>
        <c:axId val="64946747"/>
        <c:axId val="47649812"/>
      </c:barChart>
      <c:lineChart>
        <c:grouping val="standard"/>
        <c:varyColors val="0"/>
        <c:ser>
          <c:idx val="0"/>
          <c:order val="1"/>
          <c:tx>
            <c:strRef>
              <c:f>Lack!$AK$7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Lack!$AI$8:$AI$13</c:f>
              <c:strCache/>
            </c:strRef>
          </c:cat>
          <c:val>
            <c:numRef>
              <c:f>Lack!$AK$8:$AK$13</c:f>
              <c:numCache/>
            </c:numRef>
          </c:val>
          <c:smooth val="0"/>
        </c:ser>
        <c:axId val="64946747"/>
        <c:axId val="47649812"/>
      </c:line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noMultiLvlLbl val="0"/>
      </c:catAx>
      <c:valAx>
        <c:axId val="476498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PC!$Y$7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PC!$X$8:$X$16</c:f>
              <c:strCache/>
            </c:strRef>
          </c:cat>
          <c:val>
            <c:numRef>
              <c:f>PC!$Y$8:$Y$16</c:f>
              <c:numCache/>
            </c:numRef>
          </c:val>
        </c:ser>
        <c:gapWidth val="100"/>
        <c:axId val="26195125"/>
        <c:axId val="34429534"/>
      </c:barChart>
      <c:lineChart>
        <c:grouping val="standard"/>
        <c:varyColors val="0"/>
        <c:ser>
          <c:idx val="0"/>
          <c:order val="1"/>
          <c:tx>
            <c:strRef>
              <c:f>PC!$Z$7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PC!$X$8:$X$16</c:f>
              <c:strCache/>
            </c:strRef>
          </c:cat>
          <c:val>
            <c:numRef>
              <c:f>PC!$Z$8:$Z$16</c:f>
              <c:numCache/>
            </c:numRef>
          </c:val>
          <c:smooth val="0"/>
        </c:ser>
        <c:axId val="26195125"/>
        <c:axId val="34429534"/>
      </c:line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PC!$AJ$7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PC!$AI$8:$AI$16</c:f>
            </c:strRef>
          </c:cat>
          <c:val>
            <c:numRef>
              <c:f>PC!$AJ$8:$AJ$16</c:f>
              <c:numCache/>
            </c:numRef>
          </c:val>
        </c:ser>
        <c:gapWidth val="100"/>
        <c:axId val="41430351"/>
        <c:axId val="37328840"/>
      </c:barChart>
      <c:lineChart>
        <c:grouping val="standard"/>
        <c:varyColors val="0"/>
        <c:ser>
          <c:idx val="0"/>
          <c:order val="1"/>
          <c:tx>
            <c:strRef>
              <c:f>PC!$AK$7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PC!$AI$8:$AI$16</c:f>
            </c:strRef>
          </c:cat>
          <c:val>
            <c:numRef>
              <c:f>PC!$AK$8:$AK$16</c:f>
              <c:numCache/>
            </c:numRef>
          </c:val>
          <c:smooth val="0"/>
        </c:ser>
        <c:axId val="41430351"/>
        <c:axId val="37328840"/>
      </c:line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LFB!$V$7</c:f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LFB!$U$8:$U$13</c:f>
              <c:strCache/>
            </c:strRef>
          </c:cat>
          <c:val>
            <c:numRef>
              <c:f>LFB!$V$8:$V$13</c:f>
              <c:numCache/>
            </c:numRef>
          </c:val>
        </c:ser>
        <c:gapWidth val="100"/>
        <c:axId val="415241"/>
        <c:axId val="3737170"/>
      </c:barChart>
      <c:lineChart>
        <c:grouping val="standard"/>
        <c:varyColors val="0"/>
        <c:ser>
          <c:idx val="0"/>
          <c:order val="1"/>
          <c:tx>
            <c:strRef>
              <c:f>LFB!$W$7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LFB!$U$8:$U$13</c:f>
              <c:strCache/>
            </c:strRef>
          </c:cat>
          <c:val>
            <c:numRef>
              <c:f>LFB!$W$8:$W$13</c:f>
              <c:numCache/>
            </c:numRef>
          </c:val>
          <c:smooth val="0"/>
        </c:ser>
        <c:axId val="415241"/>
        <c:axId val="3737170"/>
      </c:line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vor. Zeitbedarf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LFB!$AJ$7</c:f>
            </c:strRef>
          </c:tx>
          <c:spPr>
            <a:solidFill>
              <a:srgbClr val="C0C0C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LFB!$AI$8:$AI$14</c:f>
              <c:strCache/>
            </c:strRef>
          </c:cat>
          <c:val>
            <c:numRef>
              <c:f>LFB!$AJ$8:$AJ$14</c:f>
              <c:numCache/>
            </c:numRef>
          </c:val>
        </c:ser>
        <c:gapWidth val="100"/>
        <c:axId val="33634531"/>
        <c:axId val="34275324"/>
      </c:barChart>
      <c:lineChart>
        <c:grouping val="standard"/>
        <c:varyColors val="0"/>
        <c:ser>
          <c:idx val="0"/>
          <c:order val="1"/>
          <c:tx>
            <c:strRef>
              <c:f>LFB!$AK$7</c:f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LFB!$AI$8:$AI$14</c:f>
              <c:strCache/>
            </c:strRef>
          </c:cat>
          <c:val>
            <c:numRef>
              <c:f>LFB!$AK$8:$AK$14</c:f>
              <c:numCache/>
            </c:numRef>
          </c:val>
          <c:smooth val="0"/>
        </c:ser>
        <c:axId val="33634531"/>
        <c:axId val="34275324"/>
      </c:line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auto val="1"/>
        <c:lblOffset val="100"/>
        <c:noMultiLvlLbl val="0"/>
      </c:catAx>
      <c:valAx>
        <c:axId val="342753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133350</xdr:rowOff>
    </xdr:from>
    <xdr:to>
      <xdr:col>13</xdr:col>
      <xdr:colOff>533400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333375" y="2514600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114300</xdr:colOff>
      <xdr:row>14</xdr:row>
      <xdr:rowOff>114300</xdr:rowOff>
    </xdr:from>
    <xdr:to>
      <xdr:col>32</xdr:col>
      <xdr:colOff>295275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6162675" y="2495550"/>
        <a:ext cx="39528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152400</xdr:rowOff>
    </xdr:from>
    <xdr:to>
      <xdr:col>13</xdr:col>
      <xdr:colOff>495300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295275" y="3019425"/>
        <a:ext cx="3943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200025</xdr:colOff>
      <xdr:row>18</xdr:row>
      <xdr:rowOff>47625</xdr:rowOff>
    </xdr:from>
    <xdr:to>
      <xdr:col>25</xdr:col>
      <xdr:colOff>266700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4714875" y="3076575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152400</xdr:rowOff>
    </xdr:from>
    <xdr:to>
      <xdr:col>13</xdr:col>
      <xdr:colOff>533400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333375" y="2371725"/>
        <a:ext cx="3943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257175</xdr:colOff>
      <xdr:row>15</xdr:row>
      <xdr:rowOff>85725</xdr:rowOff>
    </xdr:from>
    <xdr:to>
      <xdr:col>37</xdr:col>
      <xdr:colOff>742950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8963025" y="2628900"/>
        <a:ext cx="39433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view="pageBreakPreview" zoomScaleNormal="90" zoomScaleSheetLayoutView="100" workbookViewId="0" topLeftCell="A1">
      <selection activeCell="AM23" sqref="AM23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4" width="11.57421875" style="0" customWidth="1"/>
    <col min="15" max="15" width="0" style="0" hidden="1" customWidth="1"/>
    <col min="16" max="16" width="4.140625" style="0" customWidth="1"/>
    <col min="17" max="37" width="4.7109375" style="0" customWidth="1"/>
    <col min="38" max="38" width="0" style="0" hidden="1" customWidth="1"/>
    <col min="39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AL7"/>
      <c r="IU7"/>
      <c r="IV7"/>
    </row>
    <row r="8" spans="1:37" ht="12.75">
      <c r="A8" s="16">
        <v>6</v>
      </c>
      <c r="B8" s="17">
        <f>N(B7)+1</f>
        <v>1</v>
      </c>
      <c r="C8" s="18" t="s">
        <v>21</v>
      </c>
      <c r="D8" s="19" t="str">
        <f>IF(D$5&gt;$A8,REPT("I",MAX(0,$A8+5-D$5)),"IIII")</f>
        <v>IIII</v>
      </c>
      <c r="E8" s="19" t="str">
        <f>IF(E$5&gt;$A8,REPT("I",MAX(0,$A8+5-E$5)),"IIII")</f>
        <v>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>
        <v>800</v>
      </c>
      <c r="Q8" s="6">
        <f>IF(ISNUMBER($A8),RANK(S8,S$8:S$32),"")</f>
        <v>4</v>
      </c>
      <c r="R8" s="6" t="str">
        <f>IF(ISNUMBER($A8),$C8,"")</f>
        <v>Farbabweichung</v>
      </c>
      <c r="S8" s="6">
        <f>IF(ISNUMBER($A8),$A8+T8/100000,"")</f>
        <v>6.00001</v>
      </c>
      <c r="T8" s="21">
        <f>IF(ISNUMBER($A8),N(T7)+1,"")</f>
        <v>1</v>
      </c>
      <c r="U8" s="7" t="str">
        <f>IF(ISNUMBER($A8),VLOOKUP($T8,$Q$8:$S$32,2,0),"")</f>
        <v>Verspätung</v>
      </c>
      <c r="V8" s="7">
        <f>(IF(ISNUMBER($A8),TRUNC(VLOOKUP($T8,$Q$8:$S$32,3,0),0),""))</f>
        <v>33</v>
      </c>
      <c r="W8" s="7">
        <f>IF(ISNUMBER($A8),SUM(V$8:V8),"")</f>
        <v>33</v>
      </c>
      <c r="X8" s="22" t="str">
        <f>IF(ISNUMBER($A8),U8,"")</f>
        <v>Verspätung</v>
      </c>
      <c r="Y8" s="23">
        <f>IF(ISNUMBER($A8),V8/MAX(W$8:W$32),"")</f>
        <v>0.4782608695652174</v>
      </c>
      <c r="Z8" s="23">
        <f>IF(ISNUMBER($A8),W8/MAX(W$8:W$32),"")</f>
        <v>0.4782608695652174</v>
      </c>
      <c r="AB8" s="7">
        <f>IF(ISNUMBER($A8),RANK(AD8,AD$8:AD$32),"")</f>
        <v>1</v>
      </c>
      <c r="AC8" s="7" t="str">
        <f>IF(ISNUMBER($A8),$C8,"")</f>
        <v>Farbabweichung</v>
      </c>
      <c r="AD8" s="24">
        <f>IF(ISNUMBER($A8),$A8*$N8+AE8/100000,"")</f>
        <v>4800.00001</v>
      </c>
      <c r="AE8" s="25">
        <f>IF(ISNUMBER($A8),N(AE7)+1,"")</f>
        <v>1</v>
      </c>
      <c r="AF8" s="6" t="str">
        <f>IF(ISNUMBER($A8),VLOOKUP($T8,$AB$8:$AD$32,2,0),"")</f>
        <v>Farbabweichung</v>
      </c>
      <c r="AG8" s="26">
        <f>IF(ISNUMBER($A8),VLOOKUP($T8,$AB$8:$AD$32,3,0),"")</f>
        <v>4800.00001</v>
      </c>
      <c r="AH8" s="26">
        <f>IF(ISNUMBER($A8),SUM(AG$8:AG8),"")</f>
        <v>4800.00001</v>
      </c>
      <c r="AI8" s="22" t="str">
        <f>IF(ISNUMBER($A8),AF8,"")</f>
        <v>Farbabweichung</v>
      </c>
      <c r="AJ8" s="23">
        <f>IF(ISNUMBER($A8),AG8/MAX(AH$8:AH$32),"")</f>
        <v>0.6254071503145926</v>
      </c>
      <c r="AK8" s="23">
        <f>IF(ISNUMBER($A8),AH8/MAX(AH$8:AH$32),"")</f>
        <v>0.6254071503145926</v>
      </c>
    </row>
    <row r="9" spans="1:37" ht="12.75">
      <c r="A9" s="16">
        <v>1</v>
      </c>
      <c r="B9" s="17">
        <f>N(B8)+1</f>
        <v>2</v>
      </c>
      <c r="C9" s="18" t="s">
        <v>22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300</v>
      </c>
      <c r="Q9" s="6">
        <f>IF(ISNUMBER($A9),RANK(S9,S$8:S$32),"")</f>
        <v>6</v>
      </c>
      <c r="R9" s="6" t="str">
        <f>IF(ISNUMBER($A9),$C9,"")</f>
        <v>Fehlauslieferung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kleine Lackfehler</v>
      </c>
      <c r="V9" s="7">
        <f>(IF(ISNUMBER($A9),TRUNC(VLOOKUP($T9,$Q$8:$S$32,3,0),0),""))</f>
        <v>20</v>
      </c>
      <c r="W9" s="7">
        <f>IF(ISNUMBER($A9),SUM(V$8:V9),"")</f>
        <v>53</v>
      </c>
      <c r="X9" s="22" t="str">
        <f>IF(ISNUMBER($A9),U9,"")</f>
        <v>kleine Lackfehler</v>
      </c>
      <c r="Y9" s="23">
        <f>IF(ISNUMBER($A9),V9/MAX(W$8:W$32),"")</f>
        <v>0.2898550724637681</v>
      </c>
      <c r="Z9" s="23">
        <f>IF(ISNUMBER($A9),W9/MAX(W$8:W$32),"")</f>
        <v>0.7681159420289855</v>
      </c>
      <c r="AB9" s="7">
        <f>IF(ISNUMBER($A9),RANK(AD9,AD$8:AD$32),"")</f>
        <v>6</v>
      </c>
      <c r="AC9" s="7" t="str">
        <f>IF(ISNUMBER($A9),$C9,"")</f>
        <v>Fehlauslieferung</v>
      </c>
      <c r="AD9" s="24">
        <f>IF(ISNUMBER($A9),$A9*$N9+AE9/100000,"")</f>
        <v>300.00002</v>
      </c>
      <c r="AE9" s="25">
        <f>IF(ISNUMBER($A9),N(AE8)+1,"")</f>
        <v>2</v>
      </c>
      <c r="AF9" s="6" t="str">
        <f>IF(ISNUMBER($A9),VLOOKUP($T9,$AB$8:$AD$32,2,0),"")</f>
        <v>kleine Lackfehler</v>
      </c>
      <c r="AG9" s="26">
        <f>IF(ISNUMBER($A9),VLOOKUP($T9,$AB$8:$AD$32,3,0),"")</f>
        <v>1000.00003</v>
      </c>
      <c r="AH9" s="26">
        <f>IF(ISNUMBER($A9),SUM(AG$8:AG9),"")</f>
        <v>5800.00004</v>
      </c>
      <c r="AI9" s="22" t="str">
        <f>IF(ISNUMBER($A9),AF9,"")</f>
        <v>kleine Lackfehler</v>
      </c>
      <c r="AJ9" s="23">
        <f>IF(ISNUMBER($A9),AG9/MAX(AH$8:AH$32),"")</f>
        <v>0.13029315995289073</v>
      </c>
      <c r="AK9" s="23">
        <f>IF(ISNUMBER($A9),AH9/MAX(AH$8:AH$32),"")</f>
        <v>0.7557003102674833</v>
      </c>
    </row>
    <row r="10" spans="1:37" ht="12.75">
      <c r="A10" s="16">
        <v>20</v>
      </c>
      <c r="B10" s="17">
        <f>N(B9)+1</f>
        <v>3</v>
      </c>
      <c r="C10" s="18" t="s">
        <v>23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50</v>
      </c>
      <c r="Q10" s="6">
        <f>IF(ISNUMBER($A10),RANK(S10,S$8:S$32),"")</f>
        <v>2</v>
      </c>
      <c r="R10" s="6" t="str">
        <f>IF(ISNUMBER($A10),$C10,"")</f>
        <v>kleine Lackfehler</v>
      </c>
      <c r="S10" s="6">
        <f>IF(ISNUMBER($A10),$A10+T10/100000,"")</f>
        <v>20.00003</v>
      </c>
      <c r="T10" s="21">
        <f>IF(ISNUMBER($A10),N(T9)+1,"")</f>
        <v>3</v>
      </c>
      <c r="U10" s="7" t="str">
        <f>IF(ISNUMBER($A10),VLOOKUP($T10,$Q$8:$S$32,2,0),"")</f>
        <v>Rechnung</v>
      </c>
      <c r="V10" s="7">
        <f>(IF(ISNUMBER($A10),TRUNC(VLOOKUP($T10,$Q$8:$S$32,3,0),0),""))</f>
        <v>7</v>
      </c>
      <c r="W10" s="7">
        <f>IF(ISNUMBER($A10),SUM(V$8:V10),"")</f>
        <v>60</v>
      </c>
      <c r="X10" s="22" t="str">
        <f>IF(ISNUMBER($A10),U10,"")</f>
        <v>Rechnung</v>
      </c>
      <c r="Y10" s="23">
        <f>IF(ISNUMBER($A10),V10/MAX(W$8:W$32),"")</f>
        <v>0.10144927536231885</v>
      </c>
      <c r="Z10" s="23">
        <f>IF(ISNUMBER($A10),W10/MAX(W$8:W$32),"")</f>
        <v>0.8695652173913043</v>
      </c>
      <c r="AB10" s="7">
        <f>IF(ISNUMBER($A10),RANK(AD10,AD$8:AD$32),"")</f>
        <v>2</v>
      </c>
      <c r="AC10" s="7" t="str">
        <f>IF(ISNUMBER($A10),$C10,"")</f>
        <v>kleine Lackfehler</v>
      </c>
      <c r="AD10" s="24">
        <f>IF(ISNUMBER($A10),$A10*$N10+AE10/100000,"")</f>
        <v>1000.00003</v>
      </c>
      <c r="AE10" s="25">
        <f>IF(ISNUMBER($A10),N(AE9)+1,"")</f>
        <v>3</v>
      </c>
      <c r="AF10" s="6" t="str">
        <f>IF(ISNUMBER($A10),VLOOKUP($T10,$AB$8:$AD$32,2,0),"")</f>
        <v>Verspätung</v>
      </c>
      <c r="AG10" s="26">
        <f>IF(ISNUMBER($A10),VLOOKUP($T10,$AB$8:$AD$32,3,0),"")</f>
        <v>825.00006</v>
      </c>
      <c r="AH10" s="26">
        <f>IF(ISNUMBER($A10),SUM(AG$8:AG10),"")</f>
        <v>6625.000099999999</v>
      </c>
      <c r="AI10" s="22" t="str">
        <f>IF(ISNUMBER($A10),AF10,"")</f>
        <v>Verspätung</v>
      </c>
      <c r="AJ10" s="23">
        <f>IF(ISNUMBER($A10),AG10/MAX(AH$8:AH$32),"")</f>
        <v>0.1074918615539686</v>
      </c>
      <c r="AK10" s="23">
        <f>IF(ISNUMBER($A10),AH10/MAX(AH$8:AH$32),"")</f>
        <v>0.8631921718214519</v>
      </c>
    </row>
    <row r="11" spans="1:37" ht="12.75">
      <c r="A11" s="16">
        <v>2</v>
      </c>
      <c r="B11" s="17">
        <f>N(B10)+1</f>
        <v>4</v>
      </c>
      <c r="C11" s="18" t="s">
        <v>24</v>
      </c>
      <c r="D11" s="19" t="str">
        <f>IF(D$5&gt;$A11,REPT("I",MAX(0,$A11+5-D$5)),"IIII")</f>
        <v>II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200</v>
      </c>
      <c r="Q11" s="6">
        <f>IF(ISNUMBER($A11),RANK(S11,S$8:S$32),"")</f>
        <v>5</v>
      </c>
      <c r="R11" s="6" t="str">
        <f>IF(ISNUMBER($A11),$C11,"")</f>
        <v>Montagefehler</v>
      </c>
      <c r="S11" s="6">
        <f>IF(ISNUMBER($A11),$A11+T11/100000,"")</f>
        <v>2.00004</v>
      </c>
      <c r="T11" s="21">
        <f>IF(ISNUMBER($A11),N(T10)+1,"")</f>
        <v>4</v>
      </c>
      <c r="U11" s="7" t="str">
        <f>IF(ISNUMBER($A11),VLOOKUP($T11,$Q$8:$S$32,2,0),"")</f>
        <v>Farbabweichung</v>
      </c>
      <c r="V11" s="7">
        <f>(IF(ISNUMBER($A11),TRUNC(VLOOKUP($T11,$Q$8:$S$32,3,0),0),""))</f>
        <v>6</v>
      </c>
      <c r="W11" s="7">
        <f>IF(ISNUMBER($A11),SUM(V$8:V11),"")</f>
        <v>66</v>
      </c>
      <c r="X11" s="22" t="str">
        <f>IF(ISNUMBER($A11),U11,"")</f>
        <v>Farbabweichung</v>
      </c>
      <c r="Y11" s="23">
        <f>IF(ISNUMBER($A11),V11/MAX(W$8:W$32),"")</f>
        <v>0.08695652173913043</v>
      </c>
      <c r="Z11" s="23">
        <f>IF(ISNUMBER($A11),W11/MAX(W$8:W$32),"")</f>
        <v>0.9565217391304348</v>
      </c>
      <c r="AB11" s="7">
        <f>IF(ISNUMBER($A11),RANK(AD11,AD$8:AD$32),"")</f>
        <v>4</v>
      </c>
      <c r="AC11" s="7" t="str">
        <f>IF(ISNUMBER($A11),$C11,"")</f>
        <v>Montagefehler</v>
      </c>
      <c r="AD11" s="24">
        <f>IF(ISNUMBER($A11),$A11*$N11+AE11/100000,"")</f>
        <v>400.00004</v>
      </c>
      <c r="AE11" s="25">
        <f>IF(ISNUMBER($A11),N(AE10)+1,"")</f>
        <v>4</v>
      </c>
      <c r="AF11" s="6" t="str">
        <f>IF(ISNUMBER($A11),VLOOKUP($T11,$AB$8:$AD$32,2,0),"")</f>
        <v>Montagefehler</v>
      </c>
      <c r="AG11" s="26">
        <f>IF(ISNUMBER($A11),VLOOKUP($T11,$AB$8:$AD$32,3,0),"")</f>
        <v>400.00004</v>
      </c>
      <c r="AH11" s="26">
        <f>IF(ISNUMBER($A11),SUM(AG$8:AG11),"")</f>
        <v>7025.00014</v>
      </c>
      <c r="AI11" s="22" t="str">
        <f>IF(ISNUMBER($A11),AF11,"")</f>
        <v>Montagefehler</v>
      </c>
      <c r="AJ11" s="23">
        <f>IF(ISNUMBER($A11),AG11/MAX(AH$8:AH$32),"")</f>
        <v>0.052117267629364666</v>
      </c>
      <c r="AK11" s="23">
        <f>IF(ISNUMBER($A11),AH11/MAX(AH$8:AH$32),"")</f>
        <v>0.9153094394508167</v>
      </c>
    </row>
    <row r="12" spans="1:37" ht="12.75">
      <c r="A12" s="16">
        <v>7</v>
      </c>
      <c r="B12" s="17">
        <f>N(B11)+1</f>
        <v>5</v>
      </c>
      <c r="C12" s="18" t="s">
        <v>25</v>
      </c>
      <c r="D12" s="19" t="str">
        <f>IF(D$5&gt;$A12,REPT("I",MAX(0,$A12+5-D$5)),"IIII")</f>
        <v>IIII</v>
      </c>
      <c r="E12" s="19" t="str">
        <f>IF(E$5&gt;$A12,REPT("I",MAX(0,$A12+5-E$5)),"IIII")</f>
        <v>II</v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50</v>
      </c>
      <c r="Q12" s="6">
        <f>IF(ISNUMBER($A12),RANK(S12,S$8:S$32),"")</f>
        <v>3</v>
      </c>
      <c r="R12" s="6" t="str">
        <f>IF(ISNUMBER($A12),$C12,"")</f>
        <v>Rechnung</v>
      </c>
      <c r="S12" s="6">
        <f>IF(ISNUMBER($A12),$A12+T12/100000,"")</f>
        <v>7.00005</v>
      </c>
      <c r="T12" s="21">
        <f>IF(ISNUMBER($A12),N(T11)+1,"")</f>
        <v>5</v>
      </c>
      <c r="U12" s="7" t="str">
        <f>IF(ISNUMBER($A12),VLOOKUP($T12,$Q$8:$S$32,2,0),"")</f>
        <v>Montagefehler</v>
      </c>
      <c r="V12" s="7">
        <f>(IF(ISNUMBER($A12),TRUNC(VLOOKUP($T12,$Q$8:$S$32,3,0),0),""))</f>
        <v>2</v>
      </c>
      <c r="W12" s="7">
        <f>IF(ISNUMBER($A12),SUM(V$8:V12),"")</f>
        <v>68</v>
      </c>
      <c r="X12" s="22" t="str">
        <f>IF(ISNUMBER($A12),U12,"")</f>
        <v>Montagefehler</v>
      </c>
      <c r="Y12" s="23">
        <f>IF(ISNUMBER($A12),V12/MAX(W$8:W$32),"")</f>
        <v>0.028985507246376812</v>
      </c>
      <c r="Z12" s="23">
        <f>IF(ISNUMBER($A12),W12/MAX(W$8:W$32),"")</f>
        <v>0.9855072463768116</v>
      </c>
      <c r="AB12" s="7">
        <f>IF(ISNUMBER($A12),RANK(AD12,AD$8:AD$32),"")</f>
        <v>5</v>
      </c>
      <c r="AC12" s="7" t="str">
        <f>IF(ISNUMBER($A12),$C12,"")</f>
        <v>Rechnung</v>
      </c>
      <c r="AD12" s="24">
        <f>IF(ISNUMBER($A12),$A12*$N12+AE12/100000,"")</f>
        <v>350.00005</v>
      </c>
      <c r="AE12" s="25">
        <f>IF(ISNUMBER($A12),N(AE11)+1,"")</f>
        <v>5</v>
      </c>
      <c r="AF12" s="6" t="str">
        <f>IF(ISNUMBER($A12),VLOOKUP($T12,$AB$8:$AD$32,2,0),"")</f>
        <v>Rechnung</v>
      </c>
      <c r="AG12" s="26">
        <f>IF(ISNUMBER($A12),VLOOKUP($T12,$AB$8:$AD$32,3,0),"")</f>
        <v>350.00005</v>
      </c>
      <c r="AH12" s="26">
        <f>IF(ISNUMBER($A12),SUM(AG$8:AG12),"")</f>
        <v>7375.00019</v>
      </c>
      <c r="AI12" s="22" t="str">
        <f>IF(ISNUMBER($A12),AF12,"")</f>
        <v>Rechnung</v>
      </c>
      <c r="AJ12" s="23">
        <f>IF(ISNUMBER($A12),AG12/MAX(AH$8:AH$32),"")</f>
        <v>0.04560261113009142</v>
      </c>
      <c r="AK12" s="23">
        <f>IF(ISNUMBER($A12),AH12/MAX(AH$8:AH$32),"")</f>
        <v>0.960912050580908</v>
      </c>
    </row>
    <row r="13" spans="1:37" ht="12.75">
      <c r="A13" s="16">
        <v>33</v>
      </c>
      <c r="B13" s="17">
        <f>N(B12)+1</f>
        <v>6</v>
      </c>
      <c r="C13" s="18" t="s">
        <v>26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IIII</v>
      </c>
      <c r="G13" s="19" t="str">
        <f>IF(G$5&gt;$A13,REPT("I",MAX(0,$A13+5-G$5)),"IIII")</f>
        <v>IIII</v>
      </c>
      <c r="H13" s="19" t="str">
        <f>IF(H$5&gt;$A13,REPT("I",MAX(0,$A13+5-H$5)),"IIII")</f>
        <v>IIII</v>
      </c>
      <c r="I13" s="19" t="str">
        <f>IF(I$5&gt;$A13,REPT("I",MAX(0,$A13+5-I$5)),"IIII")</f>
        <v>IIII</v>
      </c>
      <c r="J13" s="19" t="str">
        <f>IF(J$5&gt;$A13,REPT("I",MAX(0,$A13+5-J$5)),"IIII")</f>
        <v>III</v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</v>
      </c>
      <c r="Q13" s="6">
        <f>IF(ISNUMBER($A13),RANK(S13,S$8:S$32),"")</f>
        <v>1</v>
      </c>
      <c r="R13" s="6" t="str">
        <f>IF(ISNUMBER($A13),$C13,"")</f>
        <v>Verspätung</v>
      </c>
      <c r="S13" s="6">
        <f>IF(ISNUMBER($A13),$A13+T13/100000,"")</f>
        <v>33.00006</v>
      </c>
      <c r="T13" s="21">
        <f>IF(ISNUMBER($A13),N(T12)+1,"")</f>
        <v>6</v>
      </c>
      <c r="U13" s="7" t="str">
        <f>IF(ISNUMBER($A13),VLOOKUP($T13,$Q$8:$S$32,2,0),"")</f>
        <v>Fehlauslieferung</v>
      </c>
      <c r="V13" s="7">
        <f>(IF(ISNUMBER($A13),TRUNC(VLOOKUP($T13,$Q$8:$S$32,3,0),0),""))</f>
        <v>1</v>
      </c>
      <c r="W13" s="7">
        <f>IF(ISNUMBER($A13),SUM(V$8:V13),"")</f>
        <v>69</v>
      </c>
      <c r="X13" s="22" t="str">
        <f>IF(ISNUMBER($A13),U13,"")</f>
        <v>Fehlauslieferung</v>
      </c>
      <c r="Y13" s="23">
        <f>IF(ISNUMBER($A13),V13/MAX(W$8:W$32),"")</f>
        <v>0.014492753623188406</v>
      </c>
      <c r="Z13" s="23">
        <f>IF(ISNUMBER($A13),W13/MAX(W$8:W$32),"")</f>
        <v>1</v>
      </c>
      <c r="AB13" s="7">
        <f>IF(ISNUMBER($A13),RANK(AD13,AD$8:AD$32),"")</f>
        <v>3</v>
      </c>
      <c r="AC13" s="7" t="str">
        <f>IF(ISNUMBER($A13),$C13,"")</f>
        <v>Verspätung</v>
      </c>
      <c r="AD13" s="24">
        <f>IF(ISNUMBER($A13),$A13*$N13+AE13/100000,"")</f>
        <v>825.00006</v>
      </c>
      <c r="AE13" s="25">
        <f>IF(ISNUMBER($A13),N(AE12)+1,"")</f>
        <v>6</v>
      </c>
      <c r="AF13" s="6" t="str">
        <f>IF(ISNUMBER($A13),VLOOKUP($T13,$AB$8:$AD$32,2,0),"")</f>
        <v>Fehlauslieferung</v>
      </c>
      <c r="AG13" s="26">
        <f>IF(ISNUMBER($A13),VLOOKUP($T13,$AB$8:$AD$32,3,0),"")</f>
        <v>300.00002</v>
      </c>
      <c r="AH13" s="26">
        <f>IF(ISNUMBER($A13),SUM(AG$8:AG13),"")</f>
        <v>7675.00021</v>
      </c>
      <c r="AI13" s="22" t="str">
        <f>IF(ISNUMBER($A13),AF13,"")</f>
        <v>Fehlauslieferung</v>
      </c>
      <c r="AJ13" s="23">
        <f>IF(ISNUMBER($A13),AG13/MAX(AH$8:AH$32),"")</f>
        <v>0.03908794941909194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mergeCells count="1">
    <mergeCell ref="AL1:AL65536"/>
  </mergeCells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K16" sqref="K16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20" width="4.7109375" style="0" customWidth="1"/>
    <col min="21" max="26" width="4.7109375" style="27" customWidth="1"/>
    <col min="27" max="27" width="4.7109375" style="0" customWidth="1"/>
    <col min="28" max="31" width="9.8515625" style="0" customWidth="1"/>
    <col min="32" max="32" width="11.421875" style="27" customWidth="1"/>
    <col min="33" max="34" width="9.8515625" style="27" customWidth="1"/>
    <col min="35" max="35" width="0" style="27" hidden="1" customWidth="1"/>
    <col min="36" max="37" width="9.8515625" style="27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2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1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AB5" s="7" t="s">
        <v>8</v>
      </c>
      <c r="AC5" s="7"/>
      <c r="AD5" s="7"/>
      <c r="AE5" s="7"/>
    </row>
    <row r="6" spans="17:35" ht="12.75">
      <c r="Q6" s="6" t="s">
        <v>9</v>
      </c>
      <c r="R6" s="6"/>
      <c r="S6" s="6"/>
      <c r="T6" s="7" t="s">
        <v>10</v>
      </c>
      <c r="X6" s="27" t="s">
        <v>11</v>
      </c>
      <c r="AB6" s="7" t="s">
        <v>9</v>
      </c>
      <c r="AC6" s="7"/>
      <c r="AD6" s="7"/>
      <c r="AE6" s="6" t="s">
        <v>10</v>
      </c>
      <c r="AI6" s="27" t="s">
        <v>11</v>
      </c>
    </row>
    <row r="7" spans="1:256" s="8" customFormat="1" ht="12.75">
      <c r="A7" s="8" t="s">
        <v>12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27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28" t="s">
        <v>14</v>
      </c>
      <c r="V7" s="28" t="s">
        <v>12</v>
      </c>
      <c r="W7" s="28" t="s">
        <v>17</v>
      </c>
      <c r="X7" s="28" t="s">
        <v>14</v>
      </c>
      <c r="Y7" s="28" t="s">
        <v>28</v>
      </c>
      <c r="Z7" s="28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28" t="s">
        <v>14</v>
      </c>
      <c r="AG7" s="28" t="s">
        <v>27</v>
      </c>
      <c r="AH7" s="28" t="s">
        <v>17</v>
      </c>
      <c r="AI7" s="28" t="s">
        <v>14</v>
      </c>
      <c r="AJ7" s="28" t="s">
        <v>28</v>
      </c>
      <c r="AK7" s="28" t="s">
        <v>17</v>
      </c>
      <c r="IU7"/>
      <c r="IV7"/>
    </row>
    <row r="8" spans="1:37" ht="12.75">
      <c r="A8" s="16">
        <v>48</v>
      </c>
      <c r="B8" s="17">
        <f>N(B7)+1</f>
        <v>1</v>
      </c>
      <c r="C8" s="18" t="s">
        <v>29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 t="str">
        <f>IF(F$5&gt;$A8,REPT("I",MAX(0,$A8+5-F$5)),"IIII")</f>
        <v>IIII</v>
      </c>
      <c r="G8" s="19" t="str">
        <f>IF(G$5&gt;$A8,REPT("I",MAX(0,$A8+5-G$5)),"IIII")</f>
        <v>IIII</v>
      </c>
      <c r="H8" s="19" t="str">
        <f>IF(H$5&gt;$A8,REPT("I",MAX(0,$A8+5-H$5)),"IIII")</f>
        <v>IIII</v>
      </c>
      <c r="I8" s="19" t="str">
        <f>IF(I$5&gt;$A8,REPT("I",MAX(0,$A8+5-I$5)),"IIII")</f>
        <v>IIII</v>
      </c>
      <c r="J8" s="19" t="str">
        <f>IF(J$5&gt;$A8,REPT("I",MAX(0,$A8+5-J$5)),"IIII")</f>
        <v>IIII</v>
      </c>
      <c r="K8" s="19" t="str">
        <f>IF(K$5&gt;$A8,REPT("I",MAX(0,$A8+5-K$5)),"IIII")</f>
        <v>IIII</v>
      </c>
      <c r="L8" s="19" t="str">
        <f>IF(L$5&gt;$A8,REPT("I",MAX(0,$A8+5-L$5)),"IIII")</f>
        <v>IIII</v>
      </c>
      <c r="M8" s="19" t="str">
        <f>IF(M$5&gt;$A8,REPT("I",MAX(0,$A8+5-M$5)),"IIII")</f>
        <v>III</v>
      </c>
      <c r="N8" s="20">
        <v>35</v>
      </c>
      <c r="Q8" s="6">
        <f>IF(ISNUMBER($A8),RANK(S8,S$8:S$32),"")</f>
        <v>1</v>
      </c>
      <c r="R8" s="6" t="str">
        <f>IF(ISNUMBER($A8),$C8,"")</f>
        <v>DVD-Laufwerk</v>
      </c>
      <c r="S8" s="6">
        <f>IF(ISNUMBER($A8),$A8+T8/100000,"")</f>
        <v>48.00001</v>
      </c>
      <c r="T8" s="21">
        <f>IF(ISNUMBER($A8),N(T7)+1,"")</f>
        <v>1</v>
      </c>
      <c r="U8" s="27" t="str">
        <f>IF(ISNUMBER($A8),VLOOKUP($T8,$Q$8:$S$32,2,0),"")</f>
        <v>DVD-Laufwerk</v>
      </c>
      <c r="V8" s="27">
        <f>(IF(ISNUMBER($A8),TRUNC(VLOOKUP($T8,$Q$8:$S$32,3,0),0),""))</f>
        <v>48</v>
      </c>
      <c r="W8" s="27">
        <f>IF(ISNUMBER($A8),SUM(V$8:V8),"")</f>
        <v>48</v>
      </c>
      <c r="X8" s="29" t="str">
        <f>IF(ISNUMBER($A8),U8,"")</f>
        <v>DVD-Laufwerk</v>
      </c>
      <c r="Y8" s="30">
        <f>IF(ISNUMBER($A8),V8/MAX(W$8:W$32),"")</f>
        <v>0.3116883116883117</v>
      </c>
      <c r="Z8" s="30">
        <f>IF(ISNUMBER($A8),W8/MAX(W$8:W$32),"")</f>
        <v>0.3116883116883117</v>
      </c>
      <c r="AB8" s="7">
        <f>IF(ISNUMBER($A8),RANK(AD8,AD$8:AD$32),"")</f>
        <v>4</v>
      </c>
      <c r="AC8" s="7" t="str">
        <f>IF(ISNUMBER($A8),$C8,"")</f>
        <v>DVD-Laufwerk</v>
      </c>
      <c r="AD8" s="24">
        <f>IF(ISNUMBER($A8),$A8*$N8+AE8/100000,"")</f>
        <v>1680.00001</v>
      </c>
      <c r="AE8" s="25">
        <f>IF(ISNUMBER($A8),N(AE7)+1,"")</f>
        <v>1</v>
      </c>
      <c r="AF8" s="27" t="str">
        <f>IF(ISNUMBER($A8),VLOOKUP($T8,$AB$8:$AD$32,2,0),"")</f>
        <v>Monitor</v>
      </c>
      <c r="AG8" s="31">
        <f>IF(ISNUMBER($A8),VLOOKUP($T8,$AB$8:$AD$32,3,0),"")</f>
        <v>2750.00006</v>
      </c>
      <c r="AH8" s="31">
        <f>IF(ISNUMBER($A8),SUM(AG$8:AG8),"")</f>
        <v>2750.00006</v>
      </c>
      <c r="AI8" s="29" t="str">
        <f>IF(ISNUMBER($A8),AF8,"")</f>
        <v>Monitor</v>
      </c>
      <c r="AJ8" s="30">
        <f>IF(ISNUMBER($A8),AG8/MAX(AH$8:AH$32),"")</f>
        <v>0.2420774604810865</v>
      </c>
      <c r="AK8" s="30">
        <f>IF(ISNUMBER($A8),AH8/MAX(AH$8:AH$32),"")</f>
        <v>0.2420774604810865</v>
      </c>
    </row>
    <row r="9" spans="1:37" ht="12.75">
      <c r="A9" s="16">
        <v>9</v>
      </c>
      <c r="B9" s="17">
        <f>N(B8)+1</f>
        <v>2</v>
      </c>
      <c r="C9" s="18" t="s">
        <v>30</v>
      </c>
      <c r="D9" s="19" t="str">
        <f>IF(D$5&gt;$A9,REPT("I",MAX(0,$A9+5-D$5)),"IIII")</f>
        <v>IIII</v>
      </c>
      <c r="E9" s="19" t="str">
        <f>IF(E$5&gt;$A9,REPT("I",MAX(0,$A9+5-E$5)),"IIII")</f>
        <v>IIII</v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>
        <v>80</v>
      </c>
      <c r="Q9" s="6">
        <f>IF(ISNUMBER($A9),RANK(S9,S$8:S$32),"")</f>
        <v>5</v>
      </c>
      <c r="R9" s="6" t="str">
        <f>IF(ISNUMBER($A9),$C9,"")</f>
        <v>Festplatte</v>
      </c>
      <c r="S9" s="6">
        <f>IF(ISNUMBER($A9),$A9+T9/100000,"")</f>
        <v>9.00002</v>
      </c>
      <c r="T9" s="21">
        <f>IF(ISNUMBER($A9),N(T8)+1,"")</f>
        <v>2</v>
      </c>
      <c r="U9" s="27" t="str">
        <f>IF(ISNUMBER($A9),VLOOKUP($T9,$Q$8:$S$32,2,0),"")</f>
        <v>Netzgerät</v>
      </c>
      <c r="V9" s="27">
        <f>(IF(ISNUMBER($A9),TRUNC(VLOOKUP($T9,$Q$8:$S$32,3,0),0),""))</f>
        <v>35</v>
      </c>
      <c r="W9" s="27">
        <f>IF(ISNUMBER($A9),SUM(V$8:V9),"")</f>
        <v>83</v>
      </c>
      <c r="X9" s="29" t="str">
        <f>IF(ISNUMBER($A9),U9,"")</f>
        <v>Netzgerät</v>
      </c>
      <c r="Y9" s="30">
        <f>IF(ISNUMBER($A9),V9/MAX(W$8:W$32),"")</f>
        <v>0.22727272727272727</v>
      </c>
      <c r="Z9" s="30">
        <f>IF(ISNUMBER($A9),W9/MAX(W$8:W$32),"")</f>
        <v>0.538961038961039</v>
      </c>
      <c r="AB9" s="7">
        <f>IF(ISNUMBER($A9),RANK(AD9,AD$8:AD$32),"")</f>
        <v>6</v>
      </c>
      <c r="AC9" s="7" t="str">
        <f>IF(ISNUMBER($A9),$C9,"")</f>
        <v>Festplatte</v>
      </c>
      <c r="AD9" s="24">
        <f>IF(ISNUMBER($A9),$A9*$N9+AE9/100000,"")</f>
        <v>720.00002</v>
      </c>
      <c r="AE9" s="25">
        <f>IF(ISNUMBER($A9),N(AE8)+1,"")</f>
        <v>2</v>
      </c>
      <c r="AF9" s="27" t="str">
        <f>IF(ISNUMBER($A9),VLOOKUP($T9,$AB$8:$AD$32,2,0),"")</f>
        <v>Grafikkarte</v>
      </c>
      <c r="AG9" s="31">
        <f>IF(ISNUMBER($A9),VLOOKUP($T9,$AB$8:$AD$32,3,0),"")</f>
        <v>2660.00003</v>
      </c>
      <c r="AH9" s="31">
        <f>IF(ISNUMBER($A9),SUM(AG$8:AG9),"")</f>
        <v>5410.00009</v>
      </c>
      <c r="AI9" s="29" t="str">
        <f>IF(ISNUMBER($A9),AF9,"")</f>
        <v>Grafikkarte</v>
      </c>
      <c r="AJ9" s="30">
        <f>IF(ISNUMBER($A9),AG9/MAX(AH$8:AH$32),"")</f>
        <v>0.23415492294280676</v>
      </c>
      <c r="AK9" s="30">
        <f>IF(ISNUMBER($A9),AH9/MAX(AH$8:AH$32),"")</f>
        <v>0.47623238342389324</v>
      </c>
    </row>
    <row r="10" spans="1:37" ht="12.75">
      <c r="A10" s="16">
        <v>28</v>
      </c>
      <c r="B10" s="17">
        <f>N(B9)+1</f>
        <v>3</v>
      </c>
      <c r="C10" s="18" t="s">
        <v>31</v>
      </c>
      <c r="D10" s="19" t="str">
        <f>IF(D$5&gt;$A10,REPT("I",MAX(0,$A10+5-D$5)),"IIII")</f>
        <v>IIII</v>
      </c>
      <c r="E10" s="19" t="str">
        <f>IF(E$5&gt;$A10,REPT("I",MAX(0,$A10+5-E$5)),"IIII")</f>
        <v>IIII</v>
      </c>
      <c r="F10" s="19" t="str">
        <f>IF(F$5&gt;$A10,REPT("I",MAX(0,$A10+5-F$5)),"IIII")</f>
        <v>IIII</v>
      </c>
      <c r="G10" s="19" t="str">
        <f>IF(G$5&gt;$A10,REPT("I",MAX(0,$A10+5-G$5)),"IIII")</f>
        <v>IIII</v>
      </c>
      <c r="H10" s="19" t="str">
        <f>IF(H$5&gt;$A10,REPT("I",MAX(0,$A10+5-H$5)),"IIII")</f>
        <v>IIII</v>
      </c>
      <c r="I10" s="19" t="str">
        <f>IF(I$5&gt;$A10,REPT("I",MAX(0,$A10+5-I$5)),"IIII")</f>
        <v>III</v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>
        <v>95</v>
      </c>
      <c r="Q10" s="6">
        <f>IF(ISNUMBER($A10),RANK(S10,S$8:S$32),"")</f>
        <v>3</v>
      </c>
      <c r="R10" s="6" t="str">
        <f>IF(ISNUMBER($A10),$C10,"")</f>
        <v>Grafikkarte</v>
      </c>
      <c r="S10" s="6">
        <f>IF(ISNUMBER($A10),$A10+T10/100000,"")</f>
        <v>28.00003</v>
      </c>
      <c r="T10" s="21">
        <f>IF(ISNUMBER($A10),N(T9)+1,"")</f>
        <v>3</v>
      </c>
      <c r="U10" s="27" t="str">
        <f>IF(ISNUMBER($A10),VLOOKUP($T10,$Q$8:$S$32,2,0),"")</f>
        <v>Grafikkarte</v>
      </c>
      <c r="V10" s="27">
        <f>(IF(ISNUMBER($A10),TRUNC(VLOOKUP($T10,$Q$8:$S$32,3,0),0),""))</f>
        <v>28</v>
      </c>
      <c r="W10" s="27">
        <f>IF(ISNUMBER($A10),SUM(V$8:V10),"")</f>
        <v>111</v>
      </c>
      <c r="X10" s="29" t="str">
        <f>IF(ISNUMBER($A10),U10,"")</f>
        <v>Grafikkarte</v>
      </c>
      <c r="Y10" s="30">
        <f>IF(ISNUMBER($A10),V10/MAX(W$8:W$32),"")</f>
        <v>0.18181818181818182</v>
      </c>
      <c r="Z10" s="30">
        <f>IF(ISNUMBER($A10),W10/MAX(W$8:W$32),"")</f>
        <v>0.7207792207792207</v>
      </c>
      <c r="AB10" s="7">
        <f>IF(ISNUMBER($A10),RANK(AD10,AD$8:AD$32),"")</f>
        <v>2</v>
      </c>
      <c r="AC10" s="7" t="str">
        <f>IF(ISNUMBER($A10),$C10,"")</f>
        <v>Grafikkarte</v>
      </c>
      <c r="AD10" s="24">
        <f>IF(ISNUMBER($A10),$A10*$N10+AE10/100000,"")</f>
        <v>2660.00003</v>
      </c>
      <c r="AE10" s="25">
        <f>IF(ISNUMBER($A10),N(AE9)+1,"")</f>
        <v>3</v>
      </c>
      <c r="AF10" s="27" t="str">
        <f>IF(ISNUMBER($A10),VLOOKUP($T10,$AB$8:$AD$32,2,0),"")</f>
        <v>Netzgerät</v>
      </c>
      <c r="AG10" s="31">
        <f>IF(ISNUMBER($A10),VLOOKUP($T10,$AB$8:$AD$32,3,0),"")</f>
        <v>1925.00007</v>
      </c>
      <c r="AH10" s="31">
        <f>IF(ISNUMBER($A10),SUM(AG$8:AG10),"")</f>
        <v>7335.00016</v>
      </c>
      <c r="AI10" s="29" t="str">
        <f>IF(ISNUMBER($A10),AF10,"")</f>
        <v>Netzgerät</v>
      </c>
      <c r="AJ10" s="30">
        <f>IF(ISNUMBER($A10),AG10/MAX(AH$8:AH$32),"")</f>
        <v>0.1694542248015492</v>
      </c>
      <c r="AK10" s="30">
        <f>IF(ISNUMBER($A10),AH10/MAX(AH$8:AH$32),"")</f>
        <v>0.6456866082254424</v>
      </c>
    </row>
    <row r="11" spans="1:37" ht="12.75">
      <c r="A11" s="16">
        <v>8</v>
      </c>
      <c r="B11" s="17">
        <f>N(B10)+1</f>
        <v>4</v>
      </c>
      <c r="C11" s="18" t="s">
        <v>32</v>
      </c>
      <c r="D11" s="19" t="str">
        <f>IF(D$5&gt;$A11,REPT("I",MAX(0,$A11+5-D$5)),"IIII")</f>
        <v>IIII</v>
      </c>
      <c r="E11" s="19" t="str">
        <f>IF(E$5&gt;$A11,REPT("I",MAX(0,$A11+5-E$5)),"IIII")</f>
        <v>III</v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>
        <v>150</v>
      </c>
      <c r="Q11" s="6">
        <f>IF(ISNUMBER($A11),RANK(S11,S$8:S$32),"")</f>
        <v>7</v>
      </c>
      <c r="R11" s="6" t="str">
        <f>IF(ISNUMBER($A11),$C11,"")</f>
        <v>Mainboard</v>
      </c>
      <c r="S11" s="6">
        <f>IF(ISNUMBER($A11),$A11+T11/100000,"")</f>
        <v>8.00004</v>
      </c>
      <c r="T11" s="21">
        <f>IF(ISNUMBER($A11),N(T10)+1,"")</f>
        <v>4</v>
      </c>
      <c r="U11" s="27" t="str">
        <f>IF(ISNUMBER($A11),VLOOKUP($T11,$Q$8:$S$32,2,0),"")</f>
        <v>Monitor</v>
      </c>
      <c r="V11" s="27">
        <f>(IF(ISNUMBER($A11),TRUNC(VLOOKUP($T11,$Q$8:$S$32,3,0),0),""))</f>
        <v>11</v>
      </c>
      <c r="W11" s="27">
        <f>IF(ISNUMBER($A11),SUM(V$8:V11),"")</f>
        <v>122</v>
      </c>
      <c r="X11" s="29" t="str">
        <f>IF(ISNUMBER($A11),U11,"")</f>
        <v>Monitor</v>
      </c>
      <c r="Y11" s="30">
        <f>IF(ISNUMBER($A11),V11/MAX(W$8:W$32),"")</f>
        <v>0.07142857142857142</v>
      </c>
      <c r="Z11" s="30">
        <f>IF(ISNUMBER($A11),W11/MAX(W$8:W$32),"")</f>
        <v>0.7922077922077922</v>
      </c>
      <c r="AB11" s="7">
        <f>IF(ISNUMBER($A11),RANK(AD11,AD$8:AD$32),"")</f>
        <v>5</v>
      </c>
      <c r="AC11" s="7" t="str">
        <f>IF(ISNUMBER($A11),$C11,"")</f>
        <v>Mainboard</v>
      </c>
      <c r="AD11" s="24">
        <f>IF(ISNUMBER($A11),$A11*$N11+AE11/100000,"")</f>
        <v>1200.00004</v>
      </c>
      <c r="AE11" s="25">
        <f>IF(ISNUMBER($A11),N(AE10)+1,"")</f>
        <v>4</v>
      </c>
      <c r="AF11" s="27" t="str">
        <f>IF(ISNUMBER($A11),VLOOKUP($T11,$AB$8:$AD$32,2,0),"")</f>
        <v>DVD-Laufwerk</v>
      </c>
      <c r="AG11" s="31">
        <f>IF(ISNUMBER($A11),VLOOKUP($T11,$AB$8:$AD$32,3,0),"")</f>
        <v>1680.00001</v>
      </c>
      <c r="AH11" s="31">
        <f>IF(ISNUMBER($A11),SUM(AG$8:AG11),"")</f>
        <v>9015.00017</v>
      </c>
      <c r="AI11" s="29" t="str">
        <f>IF(ISNUMBER($A11),AF11,"")</f>
        <v>DVD-Laufwerk</v>
      </c>
      <c r="AJ11" s="30">
        <f>IF(ISNUMBER($A11),AG11/MAX(AH$8:AH$32),"")</f>
        <v>0.1478873189657312</v>
      </c>
      <c r="AK11" s="30">
        <f>IF(ISNUMBER($A11),AH11/MAX(AH$8:AH$32),"")</f>
        <v>0.7935739271911736</v>
      </c>
    </row>
    <row r="12" spans="1:37" ht="12.75">
      <c r="A12" s="16">
        <v>5</v>
      </c>
      <c r="B12" s="17">
        <f>N(B11)+1</f>
        <v>5</v>
      </c>
      <c r="C12" s="18" t="s">
        <v>33</v>
      </c>
      <c r="D12" s="19" t="str">
        <f>IF(D$5&gt;$A12,REPT("I",MAX(0,$A12+5-D$5)),"IIII")</f>
        <v>IIII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>
        <v>15</v>
      </c>
      <c r="Q12" s="6">
        <f>IF(ISNUMBER($A12),RANK(S12,S$8:S$32),"")</f>
        <v>8</v>
      </c>
      <c r="R12" s="6" t="str">
        <f>IF(ISNUMBER($A12),$C12,"")</f>
        <v>Maus</v>
      </c>
      <c r="S12" s="6">
        <f>IF(ISNUMBER($A12),$A12+T12/100000,"")</f>
        <v>5.00005</v>
      </c>
      <c r="T12" s="21">
        <f>IF(ISNUMBER($A12),N(T11)+1,"")</f>
        <v>5</v>
      </c>
      <c r="U12" s="27" t="str">
        <f>IF(ISNUMBER($A12),VLOOKUP($T12,$Q$8:$S$32,2,0),"")</f>
        <v>Festplatte</v>
      </c>
      <c r="V12" s="27">
        <f>(IF(ISNUMBER($A12),TRUNC(VLOOKUP($T12,$Q$8:$S$32,3,0),0),""))</f>
        <v>9</v>
      </c>
      <c r="W12" s="27">
        <f>IF(ISNUMBER($A12),SUM(V$8:V12),"")</f>
        <v>131</v>
      </c>
      <c r="X12" s="29" t="str">
        <f>IF(ISNUMBER($A12),U12,"")</f>
        <v>Festplatte</v>
      </c>
      <c r="Y12" s="30">
        <f>IF(ISNUMBER($A12),V12/MAX(W$8:W$32),"")</f>
        <v>0.05844155844155844</v>
      </c>
      <c r="Z12" s="30">
        <f>IF(ISNUMBER($A12),W12/MAX(W$8:W$32),"")</f>
        <v>0.8506493506493507</v>
      </c>
      <c r="AB12" s="7">
        <f>IF(ISNUMBER($A12),RANK(AD12,AD$8:AD$32),"")</f>
        <v>9</v>
      </c>
      <c r="AC12" s="7" t="str">
        <f>IF(ISNUMBER($A12),$C12,"")</f>
        <v>Maus</v>
      </c>
      <c r="AD12" s="24">
        <f>IF(ISNUMBER($A12),$A12*$N12+AE12/100000,"")</f>
        <v>75.00005</v>
      </c>
      <c r="AE12" s="25">
        <f>IF(ISNUMBER($A12),N(AE11)+1,"")</f>
        <v>5</v>
      </c>
      <c r="AF12" s="27" t="str">
        <f>IF(ISNUMBER($A12),VLOOKUP($T12,$AB$8:$AD$32,2,0),"")</f>
        <v>Mainboard</v>
      </c>
      <c r="AG12" s="31">
        <f>IF(ISNUMBER($A12),VLOOKUP($T12,$AB$8:$AD$32,3,0),"")</f>
        <v>1200.00004</v>
      </c>
      <c r="AH12" s="31">
        <f>IF(ISNUMBER($A12),SUM(AG$8:AG12),"")</f>
        <v>10215.00021</v>
      </c>
      <c r="AI12" s="29" t="str">
        <f>IF(ISNUMBER($A12),AF12,"")</f>
        <v>Mainboard</v>
      </c>
      <c r="AJ12" s="30">
        <f>IF(ISNUMBER($A12),AG12/MAX(AH$8:AH$32),"")</f>
        <v>0.10563380215359058</v>
      </c>
      <c r="AK12" s="30">
        <f>IF(ISNUMBER($A12),AH12/MAX(AH$8:AH$32),"")</f>
        <v>0.8992077293447643</v>
      </c>
    </row>
    <row r="13" spans="1:37" ht="12.75">
      <c r="A13" s="16">
        <v>11</v>
      </c>
      <c r="B13" s="17">
        <f>N(B12)+1</f>
        <v>6</v>
      </c>
      <c r="C13" s="18" t="s">
        <v>34</v>
      </c>
      <c r="D13" s="19" t="str">
        <f>IF(D$5&gt;$A13,REPT("I",MAX(0,$A13+5-D$5)),"IIII")</f>
        <v>IIII</v>
      </c>
      <c r="E13" s="19" t="str">
        <f>IF(E$5&gt;$A13,REPT("I",MAX(0,$A13+5-E$5)),"IIII")</f>
        <v>IIII</v>
      </c>
      <c r="F13" s="19" t="str">
        <f>IF(F$5&gt;$A13,REPT("I",MAX(0,$A13+5-F$5)),"IIII")</f>
        <v>I</v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>
        <v>250</v>
      </c>
      <c r="Q13" s="6">
        <f>IF(ISNUMBER($A13),RANK(S13,S$8:S$32),"")</f>
        <v>4</v>
      </c>
      <c r="R13" s="6" t="str">
        <f>IF(ISNUMBER($A13),$C13,"")</f>
        <v>Monitor</v>
      </c>
      <c r="S13" s="6">
        <f>IF(ISNUMBER($A13),$A13+T13/100000,"")</f>
        <v>11.00006</v>
      </c>
      <c r="T13" s="21">
        <f>IF(ISNUMBER($A13),N(T12)+1,"")</f>
        <v>6</v>
      </c>
      <c r="U13" s="27" t="str">
        <f>IF(ISNUMBER($A13),VLOOKUP($T13,$Q$8:$S$32,2,0),"")</f>
        <v>Tastatur</v>
      </c>
      <c r="V13" s="27">
        <f>(IF(ISNUMBER($A13),TRUNC(VLOOKUP($T13,$Q$8:$S$32,3,0),0),""))</f>
        <v>8</v>
      </c>
      <c r="W13" s="27">
        <f>IF(ISNUMBER($A13),SUM(V$8:V13),"")</f>
        <v>139</v>
      </c>
      <c r="X13" s="29" t="str">
        <f>IF(ISNUMBER($A13),U13,"")</f>
        <v>Tastatur</v>
      </c>
      <c r="Y13" s="30">
        <f>IF(ISNUMBER($A13),V13/MAX(W$8:W$32),"")</f>
        <v>0.05194805194805195</v>
      </c>
      <c r="Z13" s="30">
        <f>IF(ISNUMBER($A13),W13/MAX(W$8:W$32),"")</f>
        <v>0.9025974025974026</v>
      </c>
      <c r="AB13" s="7">
        <f>IF(ISNUMBER($A13),RANK(AD13,AD$8:AD$32),"")</f>
        <v>1</v>
      </c>
      <c r="AC13" s="7" t="str">
        <f>IF(ISNUMBER($A13),$C13,"")</f>
        <v>Monitor</v>
      </c>
      <c r="AD13" s="24">
        <f>IF(ISNUMBER($A13),$A13*$N13+AE13/100000,"")</f>
        <v>2750.00006</v>
      </c>
      <c r="AE13" s="25">
        <f>IF(ISNUMBER($A13),N(AE12)+1,"")</f>
        <v>6</v>
      </c>
      <c r="AF13" s="27" t="str">
        <f>IF(ISNUMBER($A13),VLOOKUP($T13,$AB$8:$AD$32,2,0),"")</f>
        <v>Festplatte</v>
      </c>
      <c r="AG13" s="31">
        <f>IF(ISNUMBER($A13),VLOOKUP($T13,$AB$8:$AD$32,3,0),"")</f>
        <v>720.00002</v>
      </c>
      <c r="AH13" s="31">
        <f>IF(ISNUMBER($A13),SUM(AG$8:AG13),"")</f>
        <v>10935.00023</v>
      </c>
      <c r="AI13" s="29" t="str">
        <f>IF(ISNUMBER($A13),AF13,"")</f>
        <v>Festplatte</v>
      </c>
      <c r="AJ13" s="30">
        <f>IF(ISNUMBER($A13),AG13/MAX(AH$8:AH$32),"")</f>
        <v>0.06338028094004168</v>
      </c>
      <c r="AK13" s="30">
        <f>IF(ISNUMBER($A13),AH13/MAX(AH$8:AH$32),"")</f>
        <v>0.9625880102848059</v>
      </c>
    </row>
    <row r="14" spans="1:37" ht="12.75">
      <c r="A14" s="16">
        <v>35</v>
      </c>
      <c r="B14" s="17">
        <f>N(B13)+1</f>
        <v>7</v>
      </c>
      <c r="C14" s="18" t="s">
        <v>35</v>
      </c>
      <c r="D14" s="19" t="str">
        <f>IF(D$5&gt;$A14,REPT("I",MAX(0,$A14+5-D$5)),"IIII")</f>
        <v>IIII</v>
      </c>
      <c r="E14" s="19" t="str">
        <f>IF(E$5&gt;$A14,REPT("I",MAX(0,$A14+5-E$5)),"IIII")</f>
        <v>IIII</v>
      </c>
      <c r="F14" s="19" t="str">
        <f>IF(F$5&gt;$A14,REPT("I",MAX(0,$A14+5-F$5)),"IIII")</f>
        <v>IIII</v>
      </c>
      <c r="G14" s="19" t="str">
        <f>IF(G$5&gt;$A14,REPT("I",MAX(0,$A14+5-G$5)),"IIII")</f>
        <v>IIII</v>
      </c>
      <c r="H14" s="19" t="str">
        <f>IF(H$5&gt;$A14,REPT("I",MAX(0,$A14+5-H$5)),"IIII")</f>
        <v>IIII</v>
      </c>
      <c r="I14" s="19" t="str">
        <f>IF(I$5&gt;$A14,REPT("I",MAX(0,$A14+5-I$5)),"IIII")</f>
        <v>IIII</v>
      </c>
      <c r="J14" s="19" t="str">
        <f>IF(J$5&gt;$A14,REPT("I",MAX(0,$A14+5-J$5)),"IIII")</f>
        <v>IIII</v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>
        <v>55</v>
      </c>
      <c r="Q14" s="6">
        <f>IF(ISNUMBER($A14),RANK(S14,S$8:S$32),"")</f>
        <v>2</v>
      </c>
      <c r="R14" s="6" t="str">
        <f>IF(ISNUMBER($A14),$C14,"")</f>
        <v>Netzgerät</v>
      </c>
      <c r="S14" s="6">
        <f>IF(ISNUMBER($A14),$A14+T14/100000,"")</f>
        <v>35.00007</v>
      </c>
      <c r="T14" s="21">
        <f>IF(ISNUMBER($A14),N(T13)+1,"")</f>
        <v>7</v>
      </c>
      <c r="U14" s="27" t="str">
        <f>IF(ISNUMBER($A14),VLOOKUP($T14,$Q$8:$S$32,2,0),"")</f>
        <v>Mainboard</v>
      </c>
      <c r="V14" s="27">
        <f>(IF(ISNUMBER($A14),TRUNC(VLOOKUP($T14,$Q$8:$S$32,3,0),0),""))</f>
        <v>8</v>
      </c>
      <c r="W14" s="27">
        <f>IF(ISNUMBER($A14),SUM(V$8:V14),"")</f>
        <v>147</v>
      </c>
      <c r="X14" s="29" t="str">
        <f>IF(ISNUMBER($A14),U14,"")</f>
        <v>Mainboard</v>
      </c>
      <c r="Y14" s="30">
        <f>IF(ISNUMBER($A14),V14/MAX(W$8:W$32),"")</f>
        <v>0.05194805194805195</v>
      </c>
      <c r="Z14" s="30">
        <f>IF(ISNUMBER($A14),W14/MAX(W$8:W$32),"")</f>
        <v>0.9545454545454546</v>
      </c>
      <c r="AB14" s="7">
        <f>IF(ISNUMBER($A14),RANK(AD14,AD$8:AD$32),"")</f>
        <v>3</v>
      </c>
      <c r="AC14" s="7" t="str">
        <f>IF(ISNUMBER($A14),$C14,"")</f>
        <v>Netzgerät</v>
      </c>
      <c r="AD14" s="24">
        <f>IF(ISNUMBER($A14),$A14*$N14+AE14/100000,"")</f>
        <v>1925.00007</v>
      </c>
      <c r="AE14" s="25">
        <f>IF(ISNUMBER($A14),N(AE13)+1,"")</f>
        <v>7</v>
      </c>
      <c r="AF14" s="27" t="str">
        <f>IF(ISNUMBER($A14),VLOOKUP($T14,$AB$8:$AD$32,2,0),"")</f>
        <v>Tastatur</v>
      </c>
      <c r="AG14" s="31">
        <f>IF(ISNUMBER($A14),VLOOKUP($T14,$AB$8:$AD$32,3,0),"")</f>
        <v>200.00009</v>
      </c>
      <c r="AH14" s="31">
        <f>IF(ISNUMBER($A14),SUM(AG$8:AG14),"")</f>
        <v>11135.00032</v>
      </c>
      <c r="AI14" s="29" t="str">
        <f>IF(ISNUMBER($A14),AF14,"")</f>
        <v>Tastatur</v>
      </c>
      <c r="AJ14" s="30">
        <f>IF(ISNUMBER($A14),AG14/MAX(AH$8:AH$32),"")</f>
        <v>0.017605641027945557</v>
      </c>
      <c r="AK14" s="30">
        <f>IF(ISNUMBER($A14),AH14/MAX(AH$8:AH$32),"")</f>
        <v>0.9801936513127515</v>
      </c>
    </row>
    <row r="15" spans="1:37" ht="12.75">
      <c r="A15" s="16">
        <v>2</v>
      </c>
      <c r="B15" s="17">
        <f>N(B14)+1</f>
        <v>8</v>
      </c>
      <c r="C15" s="18" t="s">
        <v>36</v>
      </c>
      <c r="D15" s="19" t="str">
        <f>IF(D$5&gt;$A15,REPT("I",MAX(0,$A15+5-D$5)),"IIII")</f>
        <v>II</v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>
        <v>75</v>
      </c>
      <c r="Q15" s="6">
        <f>IF(ISNUMBER($A15),RANK(S15,S$8:S$32),"")</f>
        <v>9</v>
      </c>
      <c r="R15" s="6" t="str">
        <f>IF(ISNUMBER($A15),$C15,"")</f>
        <v>Scanner</v>
      </c>
      <c r="S15" s="6">
        <f>IF(ISNUMBER($A15),$A15+T15/100000,"")</f>
        <v>2.00008</v>
      </c>
      <c r="T15" s="21">
        <f>IF(ISNUMBER($A15),N(T14)+1,"")</f>
        <v>8</v>
      </c>
      <c r="U15" s="27" t="str">
        <f>IF(ISNUMBER($A15),VLOOKUP($T15,$Q$8:$S$32,2,0),"")</f>
        <v>Maus</v>
      </c>
      <c r="V15" s="27">
        <f>(IF(ISNUMBER($A15),TRUNC(VLOOKUP($T15,$Q$8:$S$32,3,0),0),""))</f>
        <v>5</v>
      </c>
      <c r="W15" s="27">
        <f>IF(ISNUMBER($A15),SUM(V$8:V15),"")</f>
        <v>152</v>
      </c>
      <c r="X15" s="29" t="str">
        <f>IF(ISNUMBER($A15),U15,"")</f>
        <v>Maus</v>
      </c>
      <c r="Y15" s="30">
        <f>IF(ISNUMBER($A15),V15/MAX(W$8:W$32),"")</f>
        <v>0.032467532467532464</v>
      </c>
      <c r="Z15" s="30">
        <f>IF(ISNUMBER($A15),W15/MAX(W$8:W$32),"")</f>
        <v>0.987012987012987</v>
      </c>
      <c r="AB15" s="7">
        <f>IF(ISNUMBER($A15),RANK(AD15,AD$8:AD$32),"")</f>
        <v>8</v>
      </c>
      <c r="AC15" s="7" t="str">
        <f>IF(ISNUMBER($A15),$C15,"")</f>
        <v>Scanner</v>
      </c>
      <c r="AD15" s="24">
        <f>IF(ISNUMBER($A15),$A15*$N15+AE15/100000,"")</f>
        <v>150.00008</v>
      </c>
      <c r="AE15" s="25">
        <f>IF(ISNUMBER($A15),N(AE14)+1,"")</f>
        <v>8</v>
      </c>
      <c r="AF15" s="27" t="str">
        <f>IF(ISNUMBER($A15),VLOOKUP($T15,$AB$8:$AD$32,2,0),"")</f>
        <v>Scanner</v>
      </c>
      <c r="AG15" s="31">
        <f>IF(ISNUMBER($A15),VLOOKUP($T15,$AB$8:$AD$32,3,0),"")</f>
        <v>150.00008</v>
      </c>
      <c r="AH15" s="31">
        <f>IF(ISNUMBER($A15),SUM(AG$8:AG15),"")</f>
        <v>11285.000399999999</v>
      </c>
      <c r="AI15" s="29" t="str">
        <f>IF(ISNUMBER($A15),AF15,"")</f>
        <v>Scanner</v>
      </c>
      <c r="AJ15" s="30">
        <f>IF(ISNUMBER($A15),AG15/MAX(AH$8:AH$32),"")</f>
        <v>0.013204231871311237</v>
      </c>
      <c r="AK15" s="30">
        <f>IF(ISNUMBER($A15),AH15/MAX(AH$8:AH$32),"")</f>
        <v>0.9933978831840626</v>
      </c>
    </row>
    <row r="16" spans="1:37" ht="12.75">
      <c r="A16" s="16">
        <v>8</v>
      </c>
      <c r="B16" s="17">
        <f>N(B15)+1</f>
        <v>9</v>
      </c>
      <c r="C16" s="18" t="s">
        <v>37</v>
      </c>
      <c r="D16" s="19" t="str">
        <f>IF(D$5&gt;$A16,REPT("I",MAX(0,$A16+5-D$5)),"IIII")</f>
        <v>IIII</v>
      </c>
      <c r="E16" s="19" t="str">
        <f>IF(E$5&gt;$A16,REPT("I",MAX(0,$A16+5-E$5)),"IIII")</f>
        <v>III</v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>
        <v>25</v>
      </c>
      <c r="Q16" s="6">
        <f>IF(ISNUMBER($A16),RANK(S16,S$8:S$32),"")</f>
        <v>6</v>
      </c>
      <c r="R16" s="6" t="str">
        <f>IF(ISNUMBER($A16),$C16,"")</f>
        <v>Tastatur</v>
      </c>
      <c r="S16" s="6">
        <f>IF(ISNUMBER($A16),$A16+T16/100000,"")</f>
        <v>8.00009</v>
      </c>
      <c r="T16" s="21">
        <f>IF(ISNUMBER($A16),N(T15)+1,"")</f>
        <v>9</v>
      </c>
      <c r="U16" s="27" t="str">
        <f>IF(ISNUMBER($A16),VLOOKUP($T16,$Q$8:$S$32,2,0),"")</f>
        <v>Scanner</v>
      </c>
      <c r="V16" s="27">
        <f>(IF(ISNUMBER($A16),TRUNC(VLOOKUP($T16,$Q$8:$S$32,3,0),0),""))</f>
        <v>2</v>
      </c>
      <c r="W16" s="27">
        <f>IF(ISNUMBER($A16),SUM(V$8:V16),"")</f>
        <v>154</v>
      </c>
      <c r="X16" s="29" t="str">
        <f>IF(ISNUMBER($A16),U16,"")</f>
        <v>Scanner</v>
      </c>
      <c r="Y16" s="30">
        <f>IF(ISNUMBER($A16),V16/MAX(W$8:W$32),"")</f>
        <v>0.012987012987012988</v>
      </c>
      <c r="Z16" s="30">
        <f>IF(ISNUMBER($A16),W16/MAX(W$8:W$32),"")</f>
        <v>1</v>
      </c>
      <c r="AB16" s="7">
        <f>IF(ISNUMBER($A16),RANK(AD16,AD$8:AD$32),"")</f>
        <v>7</v>
      </c>
      <c r="AC16" s="7" t="str">
        <f>IF(ISNUMBER($A16),$C16,"")</f>
        <v>Tastatur</v>
      </c>
      <c r="AD16" s="24">
        <f>IF(ISNUMBER($A16),$A16*$N16+AE16/100000,"")</f>
        <v>200.00009</v>
      </c>
      <c r="AE16" s="25">
        <f>IF(ISNUMBER($A16),N(AE15)+1,"")</f>
        <v>9</v>
      </c>
      <c r="AF16" s="27" t="str">
        <f>IF(ISNUMBER($A16),VLOOKUP($T16,$AB$8:$AD$32,2,0),"")</f>
        <v>Maus</v>
      </c>
      <c r="AG16" s="31">
        <f>IF(ISNUMBER($A16),VLOOKUP($T16,$AB$8:$AD$32,3,0),"")</f>
        <v>75.00005</v>
      </c>
      <c r="AH16" s="31">
        <f>IF(ISNUMBER($A16),SUM(AG$8:AG16),"")</f>
        <v>11360.00045</v>
      </c>
      <c r="AI16" s="29" t="str">
        <f>IF(ISNUMBER($A16),AF16,"")</f>
        <v>Maus</v>
      </c>
      <c r="AJ16" s="30">
        <f>IF(ISNUMBER($A16),AG16/MAX(AH$8:AH$32),"")</f>
        <v>0.006602116815937274</v>
      </c>
      <c r="AK16" s="30">
        <f>IF(ISNUMBER($A16),AH16/MAX(AH$8:AH$32),"")</f>
        <v>1</v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27">
        <f>IF(ISNUMBER($A17),VLOOKUP($T17,$Q$8:$S$32,2,0),"")</f>
      </c>
      <c r="V17" s="27">
        <f>(IF(ISNUMBER($A17),TRUNC(VLOOKUP($T17,$Q$8:$S$32,3,0),0),""))</f>
      </c>
      <c r="W17" s="27">
        <f>IF(ISNUMBER($A17),SUM(V$8:V17),"")</f>
      </c>
      <c r="X17" s="29">
        <f>IF(ISNUMBER($A17),U17,"")</f>
      </c>
      <c r="Y17" s="30">
        <f>IF(ISNUMBER($A17),V17/MAX(W$8:W$32),"")</f>
      </c>
      <c r="Z17" s="30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27">
        <f>IF(ISNUMBER($A17),VLOOKUP($T17,$AB$8:$AD$32,2,0),"")</f>
      </c>
      <c r="AG17" s="31">
        <f>IF(ISNUMBER($A17),VLOOKUP($T17,$AB$8:$AD$32,3,0),"")</f>
      </c>
      <c r="AH17" s="31">
        <f>IF(ISNUMBER($A17),SUM(AG$8:AG17),"")</f>
      </c>
      <c r="AI17" s="29">
        <f>IF(ISNUMBER($A17),AF17,"")</f>
      </c>
      <c r="AJ17" s="30">
        <f>IF(ISNUMBER($A17),AG17/MAX(AH$8:AH$32),"")</f>
      </c>
      <c r="AK17" s="30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27">
        <f>IF(ISNUMBER($A18),VLOOKUP($T18,$Q$8:$S$32,2,0),"")</f>
      </c>
      <c r="V18" s="27">
        <f>(IF(ISNUMBER($A18),TRUNC(VLOOKUP($T18,$Q$8:$S$32,3,0),0),""))</f>
      </c>
      <c r="W18" s="27">
        <f>IF(ISNUMBER($A18),SUM(V$8:V18),"")</f>
      </c>
      <c r="X18" s="29">
        <f>IF(ISNUMBER($A18),U18,"")</f>
      </c>
      <c r="Y18" s="30">
        <f>IF(ISNUMBER($A18),V18/MAX(W$8:W$32),"")</f>
      </c>
      <c r="Z18" s="30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27">
        <f>IF(ISNUMBER($A18),VLOOKUP($T18,$AB$8:$AD$32,2,0),"")</f>
      </c>
      <c r="AG18" s="31">
        <f>IF(ISNUMBER($A18),VLOOKUP($T18,$AB$8:$AD$32,3,0),"")</f>
      </c>
      <c r="AH18" s="31">
        <f>IF(ISNUMBER($A18),SUM(AG$8:AG18),"")</f>
      </c>
      <c r="AI18" s="29">
        <f>IF(ISNUMBER($A18),AF18,"")</f>
      </c>
      <c r="AJ18" s="30">
        <f>IF(ISNUMBER($A18),AG18/MAX(AH$8:AH$32),"")</f>
      </c>
      <c r="AK18" s="30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27">
        <f>IF(ISNUMBER($A19),VLOOKUP($T19,$Q$8:$S$32,2,0),"")</f>
      </c>
      <c r="V19" s="27">
        <f>(IF(ISNUMBER($A19),TRUNC(VLOOKUP($T19,$Q$8:$S$32,3,0),0),""))</f>
      </c>
      <c r="W19" s="27">
        <f>IF(ISNUMBER($A19),SUM(V$8:V19),"")</f>
      </c>
      <c r="X19" s="29">
        <f>IF(ISNUMBER($A19),U19,"")</f>
      </c>
      <c r="Y19" s="30">
        <f>IF(ISNUMBER($A19),V19/MAX(W$8:W$32),"")</f>
      </c>
      <c r="Z19" s="30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27">
        <f>IF(ISNUMBER($A19),VLOOKUP($T19,$AB$8:$AD$32,2,0),"")</f>
      </c>
      <c r="AG19" s="31">
        <f>IF(ISNUMBER($A19),VLOOKUP($T19,$AB$8:$AD$32,3,0),"")</f>
      </c>
      <c r="AH19" s="31">
        <f>IF(ISNUMBER($A19),SUM(AG$8:AG19),"")</f>
      </c>
      <c r="AI19" s="29">
        <f>IF(ISNUMBER($A19),AF19,"")</f>
      </c>
      <c r="AJ19" s="30">
        <f>IF(ISNUMBER($A19),AG19/MAX(AH$8:AH$32),"")</f>
      </c>
      <c r="AK19" s="30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27">
        <f>IF(ISNUMBER($A20),VLOOKUP($T20,$Q$8:$S$32,2,0),"")</f>
      </c>
      <c r="V20" s="27">
        <f>(IF(ISNUMBER($A20),TRUNC(VLOOKUP($T20,$Q$8:$S$32,3,0),0),""))</f>
      </c>
      <c r="W20" s="27">
        <f>IF(ISNUMBER($A20),SUM(V$8:V20),"")</f>
      </c>
      <c r="X20" s="29">
        <f>IF(ISNUMBER($A20),U20,"")</f>
      </c>
      <c r="Y20" s="30">
        <f>IF(ISNUMBER($A20),V20/MAX(W$8:W$32),"")</f>
      </c>
      <c r="Z20" s="30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27">
        <f>IF(ISNUMBER($A20),VLOOKUP($T20,$AB$8:$AD$32,2,0),"")</f>
      </c>
      <c r="AG20" s="31">
        <f>IF(ISNUMBER($A20),VLOOKUP($T20,$AB$8:$AD$32,3,0),"")</f>
      </c>
      <c r="AH20" s="31">
        <f>IF(ISNUMBER($A20),SUM(AG$8:AG20),"")</f>
      </c>
      <c r="AI20" s="29">
        <f>IF(ISNUMBER($A20),AF20,"")</f>
      </c>
      <c r="AJ20" s="30">
        <f>IF(ISNUMBER($A20),AG20/MAX(AH$8:AH$32),"")</f>
      </c>
      <c r="AK20" s="30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27">
        <f>IF(ISNUMBER($A21),VLOOKUP($T21,$Q$8:$S$32,2,0),"")</f>
      </c>
      <c r="V21" s="27">
        <f>(IF(ISNUMBER($A21),TRUNC(VLOOKUP($T21,$Q$8:$S$32,3,0),0),""))</f>
      </c>
      <c r="W21" s="27">
        <f>IF(ISNUMBER($A21),SUM(V$8:V21),"")</f>
      </c>
      <c r="X21" s="29">
        <f>IF(ISNUMBER($A21),U21,"")</f>
      </c>
      <c r="Y21" s="30">
        <f>IF(ISNUMBER($A21),V21/MAX(W$8:W$32),"")</f>
      </c>
      <c r="Z21" s="30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27">
        <f>IF(ISNUMBER($A21),VLOOKUP($T21,$AB$8:$AD$32,2,0),"")</f>
      </c>
      <c r="AG21" s="31">
        <f>IF(ISNUMBER($A21),VLOOKUP($T21,$AB$8:$AD$32,3,0),"")</f>
      </c>
      <c r="AH21" s="31">
        <f>IF(ISNUMBER($A21),SUM(AG$8:AG21),"")</f>
      </c>
      <c r="AI21" s="29">
        <f>IF(ISNUMBER($A21),AF21,"")</f>
      </c>
      <c r="AJ21" s="30">
        <f>IF(ISNUMBER($A21),AG21/MAX(AH$8:AH$32),"")</f>
      </c>
      <c r="AK21" s="30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27">
        <f>IF(ISNUMBER($A22),VLOOKUP($T22,$Q$8:$S$32,2,0),"")</f>
      </c>
      <c r="V22" s="27">
        <f>(IF(ISNUMBER($A22),TRUNC(VLOOKUP($T22,$Q$8:$S$32,3,0),0),""))</f>
      </c>
      <c r="W22" s="27">
        <f>IF(ISNUMBER($A22),SUM(V$8:V22),"")</f>
      </c>
      <c r="X22" s="29">
        <f>IF(ISNUMBER($A22),U22,"")</f>
      </c>
      <c r="Y22" s="30">
        <f>IF(ISNUMBER($A22),V22/MAX(W$8:W$32),"")</f>
      </c>
      <c r="Z22" s="30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27">
        <f>IF(ISNUMBER($A22),VLOOKUP($T22,$AB$8:$AD$32,2,0),"")</f>
      </c>
      <c r="AG22" s="31">
        <f>IF(ISNUMBER($A22),VLOOKUP($T22,$AB$8:$AD$32,3,0),"")</f>
      </c>
      <c r="AH22" s="31">
        <f>IF(ISNUMBER($A22),SUM(AG$8:AG22),"")</f>
      </c>
      <c r="AI22" s="29">
        <f>IF(ISNUMBER($A22),AF22,"")</f>
      </c>
      <c r="AJ22" s="30">
        <f>IF(ISNUMBER($A22),AG22/MAX(AH$8:AH$32),"")</f>
      </c>
      <c r="AK22" s="30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27">
        <f>IF(ISNUMBER($A23),VLOOKUP($T23,$Q$8:$S$32,2,0),"")</f>
      </c>
      <c r="V23" s="27">
        <f>(IF(ISNUMBER($A23),TRUNC(VLOOKUP($T23,$Q$8:$S$32,3,0),0),""))</f>
      </c>
      <c r="W23" s="27">
        <f>IF(ISNUMBER($A23),SUM(V$8:V23),"")</f>
      </c>
      <c r="X23" s="29">
        <f>IF(ISNUMBER($A23),U23,"")</f>
      </c>
      <c r="Y23" s="30">
        <f>IF(ISNUMBER($A23),V23/MAX(W$8:W$32),"")</f>
      </c>
      <c r="Z23" s="30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27">
        <f>IF(ISNUMBER($A23),VLOOKUP($T23,$AB$8:$AD$32,2,0),"")</f>
      </c>
      <c r="AG23" s="31">
        <f>IF(ISNUMBER($A23),VLOOKUP($T23,$AB$8:$AD$32,3,0),"")</f>
      </c>
      <c r="AH23" s="31">
        <f>IF(ISNUMBER($A23),SUM(AG$8:AG23),"")</f>
      </c>
      <c r="AI23" s="29">
        <f>IF(ISNUMBER($A23),AF23,"")</f>
      </c>
      <c r="AJ23" s="30">
        <f>IF(ISNUMBER($A23),AG23/MAX(AH$8:AH$32),"")</f>
      </c>
      <c r="AK23" s="30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27">
        <f>IF(ISNUMBER($A24),VLOOKUP($T24,$Q$8:$S$32,2,0),"")</f>
      </c>
      <c r="V24" s="27">
        <f>(IF(ISNUMBER($A24),TRUNC(VLOOKUP($T24,$Q$8:$S$32,3,0),0),""))</f>
      </c>
      <c r="W24" s="27">
        <f>IF(ISNUMBER($A24),SUM(V$8:V24),"")</f>
      </c>
      <c r="X24" s="29">
        <f>IF(ISNUMBER($A24),U24,"")</f>
      </c>
      <c r="Y24" s="30">
        <f>IF(ISNUMBER($A24),V24/MAX(W$8:W$32),"")</f>
      </c>
      <c r="Z24" s="30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27">
        <f>IF(ISNUMBER($A24),VLOOKUP($T24,$AB$8:$AD$32,2,0),"")</f>
      </c>
      <c r="AG24" s="31">
        <f>IF(ISNUMBER($A24),VLOOKUP($T24,$AB$8:$AD$32,3,0),"")</f>
      </c>
      <c r="AH24" s="31">
        <f>IF(ISNUMBER($A24),SUM(AG$8:AG24),"")</f>
      </c>
      <c r="AI24" s="29">
        <f>IF(ISNUMBER($A24),AF24,"")</f>
      </c>
      <c r="AJ24" s="30">
        <f>IF(ISNUMBER($A24),AG24/MAX(AH$8:AH$32),"")</f>
      </c>
      <c r="AK24" s="30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27">
        <f>IF(ISNUMBER($A25),VLOOKUP($T25,$Q$8:$S$32,2,0),"")</f>
      </c>
      <c r="V25" s="27">
        <f>(IF(ISNUMBER($A25),TRUNC(VLOOKUP($T25,$Q$8:$S$32,3,0),0),""))</f>
      </c>
      <c r="W25" s="27">
        <f>IF(ISNUMBER($A25),SUM(V$8:V25),"")</f>
      </c>
      <c r="X25" s="29">
        <f>IF(ISNUMBER($A25),U25,"")</f>
      </c>
      <c r="Y25" s="30">
        <f>IF(ISNUMBER($A25),V25/MAX(W$8:W$32),"")</f>
      </c>
      <c r="Z25" s="30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27">
        <f>IF(ISNUMBER($A25),VLOOKUP($T25,$AB$8:$AD$32,2,0),"")</f>
      </c>
      <c r="AG25" s="31">
        <f>IF(ISNUMBER($A25),VLOOKUP($T25,$AB$8:$AD$32,3,0),"")</f>
      </c>
      <c r="AH25" s="31">
        <f>IF(ISNUMBER($A25),SUM(AG$8:AG25),"")</f>
      </c>
      <c r="AI25" s="29">
        <f>IF(ISNUMBER($A25),AF25,"")</f>
      </c>
      <c r="AJ25" s="30">
        <f>IF(ISNUMBER($A25),AG25/MAX(AH$8:AH$32),"")</f>
      </c>
      <c r="AK25" s="30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27">
        <f>IF(ISNUMBER($A26),VLOOKUP($T26,$Q$8:$S$32,2,0),"")</f>
      </c>
      <c r="V26" s="27">
        <f>(IF(ISNUMBER($A26),TRUNC(VLOOKUP($T26,$Q$8:$S$32,3,0),0),""))</f>
      </c>
      <c r="W26" s="27">
        <f>IF(ISNUMBER($A26),SUM(V$8:V26),"")</f>
      </c>
      <c r="X26" s="29">
        <f>IF(ISNUMBER($A26),U26,"")</f>
      </c>
      <c r="Y26" s="30">
        <f>IF(ISNUMBER($A26),V26/MAX(W$8:W$32),"")</f>
      </c>
      <c r="Z26" s="30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27">
        <f>IF(ISNUMBER($A26),VLOOKUP($T26,$AB$8:$AD$32,2,0),"")</f>
      </c>
      <c r="AG26" s="31">
        <f>IF(ISNUMBER($A26),VLOOKUP($T26,$AB$8:$AD$32,3,0),"")</f>
      </c>
      <c r="AH26" s="31">
        <f>IF(ISNUMBER($A26),SUM(AG$8:AG26),"")</f>
      </c>
      <c r="AI26" s="29">
        <f>IF(ISNUMBER($A26),AF26,"")</f>
      </c>
      <c r="AJ26" s="30">
        <f>IF(ISNUMBER($A26),AG26/MAX(AH$8:AH$32),"")</f>
      </c>
      <c r="AK26" s="30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27">
        <f>IF(ISNUMBER($A27),VLOOKUP($T27,$Q$8:$S$32,2,0),"")</f>
      </c>
      <c r="V27" s="27">
        <f>(IF(ISNUMBER($A27),TRUNC(VLOOKUP($T27,$Q$8:$S$32,3,0),0),""))</f>
      </c>
      <c r="W27" s="27">
        <f>IF(ISNUMBER($A27),SUM(V$8:V27),"")</f>
      </c>
      <c r="X27" s="29">
        <f>IF(ISNUMBER($A27),U27,"")</f>
      </c>
      <c r="Y27" s="30">
        <f>IF(ISNUMBER($A27),V27/MAX(W$8:W$32),"")</f>
      </c>
      <c r="Z27" s="30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27">
        <f>IF(ISNUMBER($A27),VLOOKUP($T27,$AB$8:$AD$32,2,0),"")</f>
      </c>
      <c r="AG27" s="31">
        <f>IF(ISNUMBER($A27),VLOOKUP($T27,$AB$8:$AD$32,3,0),"")</f>
      </c>
      <c r="AH27" s="31">
        <f>IF(ISNUMBER($A27),SUM(AG$8:AG27),"")</f>
      </c>
      <c r="AI27" s="29">
        <f>IF(ISNUMBER($A27),AF27,"")</f>
      </c>
      <c r="AJ27" s="30">
        <f>IF(ISNUMBER($A27),AG27/MAX(AH$8:AH$32),"")</f>
      </c>
      <c r="AK27" s="30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27">
        <f>IF(ISNUMBER($A28),VLOOKUP($T28,$Q$8:$S$32,2,0),"")</f>
      </c>
      <c r="V28" s="27">
        <f>(IF(ISNUMBER($A28),TRUNC(VLOOKUP($T28,$Q$8:$S$32,3,0),0),""))</f>
      </c>
      <c r="W28" s="27">
        <f>IF(ISNUMBER($A28),SUM(V$8:V28),"")</f>
      </c>
      <c r="X28" s="29">
        <f>IF(ISNUMBER($A28),U28,"")</f>
      </c>
      <c r="Y28" s="30">
        <f>IF(ISNUMBER($A28),V28/MAX(W$8:W$32),"")</f>
      </c>
      <c r="Z28" s="30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27">
        <f>IF(ISNUMBER($A28),VLOOKUP($T28,$AB$8:$AD$32,2,0),"")</f>
      </c>
      <c r="AG28" s="31">
        <f>IF(ISNUMBER($A28),VLOOKUP($T28,$AB$8:$AD$32,3,0),"")</f>
      </c>
      <c r="AH28" s="31">
        <f>IF(ISNUMBER($A28),SUM(AG$8:AG28),"")</f>
      </c>
      <c r="AI28" s="29">
        <f>IF(ISNUMBER($A28),AF28,"")</f>
      </c>
      <c r="AJ28" s="30">
        <f>IF(ISNUMBER($A28),AG28/MAX(AH$8:AH$32),"")</f>
      </c>
      <c r="AK28" s="30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27">
        <f>IF(ISNUMBER($A29),VLOOKUP($T29,$Q$8:$S$32,2,0),"")</f>
      </c>
      <c r="V29" s="27">
        <f>(IF(ISNUMBER($A29),TRUNC(VLOOKUP($T29,$Q$8:$S$32,3,0),0),""))</f>
      </c>
      <c r="W29" s="27">
        <f>IF(ISNUMBER($A29),SUM(V$8:V29),"")</f>
      </c>
      <c r="X29" s="29">
        <f>IF(ISNUMBER($A29),U29,"")</f>
      </c>
      <c r="Y29" s="30">
        <f>IF(ISNUMBER($A29),V29/MAX(W$8:W$32),"")</f>
      </c>
      <c r="Z29" s="30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27">
        <f>IF(ISNUMBER($A29),VLOOKUP($T29,$AB$8:$AD$32,2,0),"")</f>
      </c>
      <c r="AG29" s="31">
        <f>IF(ISNUMBER($A29),VLOOKUP($T29,$AB$8:$AD$32,3,0),"")</f>
      </c>
      <c r="AH29" s="31">
        <f>IF(ISNUMBER($A29),SUM(AG$8:AG29),"")</f>
      </c>
      <c r="AI29" s="29">
        <f>IF(ISNUMBER($A29),AF29,"")</f>
      </c>
      <c r="AJ29" s="30">
        <f>IF(ISNUMBER($A29),AG29/MAX(AH$8:AH$32),"")</f>
      </c>
      <c r="AK29" s="30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27">
        <f>IF(ISNUMBER($A30),VLOOKUP($T30,$Q$8:$S$32,2,0),"")</f>
      </c>
      <c r="V30" s="27">
        <f>(IF(ISNUMBER($A30),TRUNC(VLOOKUP($T30,$Q$8:$S$32,3,0),0),""))</f>
      </c>
      <c r="W30" s="27">
        <f>IF(ISNUMBER($A30),SUM(V$8:V30),"")</f>
      </c>
      <c r="X30" s="29">
        <f>IF(ISNUMBER($A30),U30,"")</f>
      </c>
      <c r="Y30" s="30">
        <f>IF(ISNUMBER($A30),V30/MAX(W$8:W$32),"")</f>
      </c>
      <c r="Z30" s="30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27">
        <f>IF(ISNUMBER($A30),VLOOKUP($T30,$AB$8:$AD$32,2,0),"")</f>
      </c>
      <c r="AG30" s="31">
        <f>IF(ISNUMBER($A30),VLOOKUP($T30,$AB$8:$AD$32,3,0),"")</f>
      </c>
      <c r="AH30" s="31">
        <f>IF(ISNUMBER($A30),SUM(AG$8:AG30),"")</f>
      </c>
      <c r="AI30" s="29">
        <f>IF(ISNUMBER($A30),AF30,"")</f>
      </c>
      <c r="AJ30" s="30">
        <f>IF(ISNUMBER($A30),AG30/MAX(AH$8:AH$32),"")</f>
      </c>
      <c r="AK30" s="30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27">
        <f>IF(ISNUMBER($A31),VLOOKUP($T31,$Q$8:$S$32,2,0),"")</f>
      </c>
      <c r="V31" s="27">
        <f>(IF(ISNUMBER($A31),TRUNC(VLOOKUP($T31,$Q$8:$S$32,3,0),0),""))</f>
      </c>
      <c r="W31" s="27">
        <f>IF(ISNUMBER($A31),SUM(V$8:V31),"")</f>
      </c>
      <c r="X31" s="29">
        <f>IF(ISNUMBER($A31),U31,"")</f>
      </c>
      <c r="Y31" s="30">
        <f>IF(ISNUMBER($A31),V31/MAX(W$8:W$32),"")</f>
      </c>
      <c r="Z31" s="30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27">
        <f>IF(ISNUMBER($A31),VLOOKUP($T31,$AB$8:$AD$32,2,0),"")</f>
      </c>
      <c r="AG31" s="31">
        <f>IF(ISNUMBER($A31),VLOOKUP($T31,$AB$8:$AD$32,3,0),"")</f>
      </c>
      <c r="AH31" s="31">
        <f>IF(ISNUMBER($A31),SUM(AG$8:AG31),"")</f>
      </c>
      <c r="AI31" s="29">
        <f>IF(ISNUMBER($A31),AF31,"")</f>
      </c>
      <c r="AJ31" s="30">
        <f>IF(ISNUMBER($A31),AG31/MAX(AH$8:AH$32),"")</f>
      </c>
      <c r="AK31" s="30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27">
        <f>IF(ISNUMBER($A32),VLOOKUP($T32,$Q$8:$S$32,2,0),"")</f>
      </c>
      <c r="V32" s="27">
        <f>(IF(ISNUMBER($A32),TRUNC(VLOOKUP($T32,$Q$8:$S$32,3,0),0),""))</f>
      </c>
      <c r="W32" s="27">
        <f>IF(ISNUMBER($A32),SUM(V$8:V32),"")</f>
      </c>
      <c r="X32" s="29">
        <f>IF(ISNUMBER($A32),U32,"")</f>
      </c>
      <c r="Y32" s="30">
        <f>IF(ISNUMBER($A32),V32/MAX(W$8:W$32),"")</f>
      </c>
      <c r="Z32" s="30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27">
        <f>IF(ISNUMBER($A32),VLOOKUP($T32,$AB$8:$AD$32,2,0),"")</f>
      </c>
      <c r="AG32" s="31">
        <f>IF(ISNUMBER($A32),VLOOKUP($T32,$AB$8:$AD$32,3,0),"")</f>
      </c>
      <c r="AH32" s="31">
        <f>IF(ISNUMBER($A32),SUM(AG$8:AG32),"")</f>
      </c>
      <c r="AI32" s="29">
        <f>IF(ISNUMBER($A32),AF32,"")</f>
      </c>
      <c r="AJ32" s="30">
        <f>IF(ISNUMBER($A32),AG32/MAX(AH$8:AH$32),"")</f>
      </c>
      <c r="AK32" s="30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Normal="90" zoomScaleSheetLayoutView="100" workbookViewId="0" topLeftCell="A1">
      <selection activeCell="A1" sqref="A1"/>
    </sheetView>
  </sheetViews>
  <sheetFormatPr defaultColWidth="12.57421875" defaultRowHeight="12.75"/>
  <cols>
    <col min="1" max="1" width="7.00390625" style="0" customWidth="1"/>
    <col min="2" max="2" width="4.140625" style="0" customWidth="1"/>
    <col min="3" max="3" width="17.8515625" style="0" customWidth="1"/>
    <col min="4" max="13" width="2.7109375" style="0" customWidth="1"/>
    <col min="14" max="15" width="11.57421875" style="0" customWidth="1"/>
    <col min="16" max="16" width="4.140625" style="0" customWidth="1"/>
    <col min="17" max="37" width="4.7109375" style="0" customWidth="1"/>
    <col min="38" max="16384" width="11.57421875" style="0" customWidth="1"/>
  </cols>
  <sheetData>
    <row r="1" spans="1:6" ht="19.5">
      <c r="A1" s="1" t="s">
        <v>0</v>
      </c>
      <c r="F1" s="2" t="s">
        <v>1</v>
      </c>
    </row>
    <row r="2" spans="1:8" ht="15">
      <c r="A2" s="3" t="s">
        <v>38</v>
      </c>
      <c r="F2" s="2">
        <v>1</v>
      </c>
      <c r="H2" s="2" t="s">
        <v>3</v>
      </c>
    </row>
    <row r="3" spans="6:8" ht="12.75">
      <c r="F3" s="2">
        <v>2</v>
      </c>
      <c r="H3" s="2" t="s">
        <v>4</v>
      </c>
    </row>
    <row r="5" spans="1:37" ht="12.75">
      <c r="A5" s="4" t="s">
        <v>5</v>
      </c>
      <c r="B5" s="5"/>
      <c r="C5" s="5"/>
      <c r="D5" s="6">
        <v>5</v>
      </c>
      <c r="E5" s="6">
        <v>10</v>
      </c>
      <c r="F5" s="6">
        <v>15</v>
      </c>
      <c r="G5" s="6">
        <v>20</v>
      </c>
      <c r="H5" s="6">
        <v>25</v>
      </c>
      <c r="I5" s="6">
        <v>30</v>
      </c>
      <c r="J5" s="6">
        <v>35</v>
      </c>
      <c r="K5" s="6">
        <v>40</v>
      </c>
      <c r="L5" s="6">
        <v>45</v>
      </c>
      <c r="M5" s="6">
        <v>50</v>
      </c>
      <c r="N5" s="6" t="s">
        <v>6</v>
      </c>
      <c r="Q5" s="6" t="s">
        <v>7</v>
      </c>
      <c r="R5" s="6"/>
      <c r="S5" s="6"/>
      <c r="T5" s="6"/>
      <c r="U5" s="6"/>
      <c r="V5" s="6"/>
      <c r="W5" s="6"/>
      <c r="X5" s="6"/>
      <c r="Y5" s="6"/>
      <c r="Z5" s="6"/>
      <c r="AB5" s="7" t="s">
        <v>8</v>
      </c>
      <c r="AC5" s="7"/>
      <c r="AD5" s="7"/>
      <c r="AE5" s="7"/>
      <c r="AF5" s="7"/>
      <c r="AG5" s="7"/>
      <c r="AH5" s="7"/>
      <c r="AI5" s="7"/>
      <c r="AJ5" s="7"/>
      <c r="AK5" s="7"/>
    </row>
    <row r="6" spans="17:35" ht="12.75">
      <c r="Q6" s="6" t="s">
        <v>9</v>
      </c>
      <c r="R6" s="6"/>
      <c r="S6" s="6"/>
      <c r="T6" s="7" t="s">
        <v>10</v>
      </c>
      <c r="U6" s="7"/>
      <c r="V6" s="7"/>
      <c r="W6" s="7"/>
      <c r="X6" t="s">
        <v>11</v>
      </c>
      <c r="AB6" s="7" t="s">
        <v>9</v>
      </c>
      <c r="AC6" s="7"/>
      <c r="AD6" s="7"/>
      <c r="AE6" s="6" t="s">
        <v>10</v>
      </c>
      <c r="AF6" s="6"/>
      <c r="AG6" s="6"/>
      <c r="AH6" s="6"/>
      <c r="AI6" t="s">
        <v>11</v>
      </c>
    </row>
    <row r="7" spans="1:256" s="8" customFormat="1" ht="12.75">
      <c r="A7" s="8" t="s">
        <v>39</v>
      </c>
      <c r="B7" s="9" t="s">
        <v>13</v>
      </c>
      <c r="C7" s="9" t="s">
        <v>14</v>
      </c>
      <c r="D7" s="10" t="s">
        <v>12</v>
      </c>
      <c r="E7" s="11"/>
      <c r="F7" s="11"/>
      <c r="G7" s="11"/>
      <c r="H7" s="11"/>
      <c r="I7" s="11"/>
      <c r="J7" s="11"/>
      <c r="K7" s="11"/>
      <c r="L7" s="11"/>
      <c r="M7" s="12"/>
      <c r="N7" s="9" t="s">
        <v>15</v>
      </c>
      <c r="P7"/>
      <c r="Q7" s="13" t="s">
        <v>16</v>
      </c>
      <c r="R7" s="13" t="s">
        <v>14</v>
      </c>
      <c r="S7" s="13" t="s">
        <v>12</v>
      </c>
      <c r="T7" s="14" t="s">
        <v>13</v>
      </c>
      <c r="U7" s="14" t="s">
        <v>14</v>
      </c>
      <c r="V7" s="14" t="s">
        <v>12</v>
      </c>
      <c r="W7" s="14" t="s">
        <v>17</v>
      </c>
      <c r="X7" s="15" t="s">
        <v>14</v>
      </c>
      <c r="Y7" s="15" t="s">
        <v>18</v>
      </c>
      <c r="Z7" s="15" t="s">
        <v>17</v>
      </c>
      <c r="AB7" s="14" t="s">
        <v>16</v>
      </c>
      <c r="AC7" s="14" t="s">
        <v>14</v>
      </c>
      <c r="AD7" s="14" t="s">
        <v>19</v>
      </c>
      <c r="AE7" s="13" t="s">
        <v>13</v>
      </c>
      <c r="AF7" s="13" t="s">
        <v>14</v>
      </c>
      <c r="AG7" s="13" t="s">
        <v>12</v>
      </c>
      <c r="AH7" s="13" t="s">
        <v>17</v>
      </c>
      <c r="AI7" s="15" t="s">
        <v>14</v>
      </c>
      <c r="AJ7" s="15" t="s">
        <v>20</v>
      </c>
      <c r="AK7" s="15" t="s">
        <v>17</v>
      </c>
      <c r="IU7"/>
      <c r="IV7"/>
    </row>
    <row r="8" spans="1:37" ht="12.75">
      <c r="A8" s="16">
        <v>10</v>
      </c>
      <c r="B8" s="17">
        <f>N(B7)+1</f>
        <v>1</v>
      </c>
      <c r="C8" s="18" t="s">
        <v>40</v>
      </c>
      <c r="D8" s="19" t="str">
        <f>IF(D$5&gt;$A8,REPT("I",MAX(0,$A8+5-D$5)),"IIII")</f>
        <v>IIII</v>
      </c>
      <c r="E8" s="19" t="str">
        <f>IF(E$5&gt;$A8,REPT("I",MAX(0,$A8+5-E$5)),"IIII")</f>
        <v>IIII</v>
      </c>
      <c r="F8" s="19">
        <f>IF(F$5&gt;$A8,REPT("I",MAX(0,$A8+5-F$5)),"IIII")</f>
      </c>
      <c r="G8" s="19">
        <f>IF(G$5&gt;$A8,REPT("I",MAX(0,$A8+5-G$5)),"IIII")</f>
      </c>
      <c r="H8" s="19">
        <f>IF(H$5&gt;$A8,REPT("I",MAX(0,$A8+5-H$5)),"IIII")</f>
      </c>
      <c r="I8" s="19">
        <f>IF(I$5&gt;$A8,REPT("I",MAX(0,$A8+5-I$5)),"IIII")</f>
      </c>
      <c r="J8" s="19">
        <f>IF(J$5&gt;$A8,REPT("I",MAX(0,$A8+5-J$5)),"IIII")</f>
      </c>
      <c r="K8" s="19">
        <f>IF(K$5&gt;$A8,REPT("I",MAX(0,$A8+5-K$5)),"IIII")</f>
      </c>
      <c r="L8" s="19">
        <f>IF(L$5&gt;$A8,REPT("I",MAX(0,$A8+5-L$5)),"IIII")</f>
      </c>
      <c r="M8" s="19">
        <f>IF(M$5&gt;$A8,REPT("I",MAX(0,$A8+5-M$5)),"IIII")</f>
      </c>
      <c r="N8" s="20"/>
      <c r="Q8" s="6">
        <f>IF(ISNUMBER($A8),RANK(S8,S$8:S$32),"")</f>
        <v>1</v>
      </c>
      <c r="R8" s="6" t="str">
        <f>IF(ISNUMBER($A8),$C8,"")</f>
        <v>Arbeitsblätter</v>
      </c>
      <c r="S8" s="6">
        <f>IF(ISNUMBER($A8),$A8+T8/100000,"")</f>
        <v>10.00001</v>
      </c>
      <c r="T8" s="21">
        <f>IF(ISNUMBER($A8),N(T7)+1,"")</f>
        <v>1</v>
      </c>
      <c r="U8" s="7" t="str">
        <f>IF(ISNUMBER($A8),VLOOKUP($T8,$Q$8:$S$32,2,0),"")</f>
        <v>Arbeitsblätter</v>
      </c>
      <c r="V8" s="7">
        <f>(IF(ISNUMBER($A8),TRUNC(VLOOKUP($T8,$Q$8:$S$32,3,0),0),""))</f>
        <v>10</v>
      </c>
      <c r="W8" s="7">
        <f>IF(ISNUMBER($A8),SUM(V$8:V8),"")</f>
        <v>10</v>
      </c>
      <c r="X8" s="22" t="str">
        <f>IF(ISNUMBER($A8),U8,"")</f>
        <v>Arbeitsblätter</v>
      </c>
      <c r="Y8" s="23">
        <f>IF(ISNUMBER($A8),V8/MAX(W$8:W$32),"")</f>
        <v>0.5555555555555556</v>
      </c>
      <c r="Z8" s="23">
        <f>IF(ISNUMBER($A8),W8/MAX(W$8:W$32),"")</f>
        <v>0.5555555555555556</v>
      </c>
      <c r="AB8" s="7">
        <f>IF(ISNUMBER($A8),RANK(AD8,AD$8:AD$32),"")</f>
        <v>6</v>
      </c>
      <c r="AC8" s="7" t="str">
        <f>IF(ISNUMBER($A8),$C8,"")</f>
        <v>Arbeitsblätter</v>
      </c>
      <c r="AD8" s="7">
        <f>IF(ISNUMBER($A8),$A8*$N8+AE8/100000,"")</f>
        <v>1E-05</v>
      </c>
      <c r="AE8" s="25">
        <f>IF(ISNUMBER($A8),N(AE7)+1,"")</f>
        <v>1</v>
      </c>
      <c r="AF8" s="6" t="str">
        <f>IF(ISNUMBER($A8),VLOOKUP($T8,$AB$8:$AD$32,2,0),"")</f>
        <v>PowerPoint</v>
      </c>
      <c r="AG8" s="26">
        <f>IF(ISNUMBER($A8),VLOOKUP($T8,$AB$8:$AD$32,3,0),"")</f>
        <v>6E-05</v>
      </c>
      <c r="AH8" s="26">
        <f>IF(ISNUMBER($A8),SUM(AG$8:AG8),"")</f>
        <v>6E-05</v>
      </c>
      <c r="AI8" s="22" t="str">
        <f>IF(ISNUMBER($A8),AF8,"")</f>
        <v>PowerPoint</v>
      </c>
      <c r="AJ8" s="23">
        <f>IF(ISNUMBER($A8),AG8/MAX(AH$8:AH$32),"")</f>
        <v>0.2857142857142857</v>
      </c>
      <c r="AK8" s="23">
        <f>IF(ISNUMBER($A8),AH8/MAX(AH$8:AH$32),"")</f>
        <v>0.2857142857142857</v>
      </c>
    </row>
    <row r="9" spans="1:37" ht="12.75">
      <c r="A9" s="16">
        <v>1</v>
      </c>
      <c r="B9" s="17">
        <f>N(B8)+1</f>
        <v>2</v>
      </c>
      <c r="C9" s="18" t="s">
        <v>41</v>
      </c>
      <c r="D9" s="19" t="str">
        <f>IF(D$5&gt;$A9,REPT("I",MAX(0,$A9+5-D$5)),"IIII")</f>
        <v>I</v>
      </c>
      <c r="E9" s="19">
        <f>IF(E$5&gt;$A9,REPT("I",MAX(0,$A9+5-E$5)),"IIII")</f>
      </c>
      <c r="F9" s="19">
        <f>IF(F$5&gt;$A9,REPT("I",MAX(0,$A9+5-F$5)),"IIII")</f>
      </c>
      <c r="G9" s="19">
        <f>IF(G$5&gt;$A9,REPT("I",MAX(0,$A9+5-G$5)),"IIII")</f>
      </c>
      <c r="H9" s="19">
        <f>IF(H$5&gt;$A9,REPT("I",MAX(0,$A9+5-H$5)),"IIII")</f>
      </c>
      <c r="I9" s="19">
        <f>IF(I$5&gt;$A9,REPT("I",MAX(0,$A9+5-I$5)),"IIII")</f>
      </c>
      <c r="J9" s="19">
        <f>IF(J$5&gt;$A9,REPT("I",MAX(0,$A9+5-J$5)),"IIII")</f>
      </c>
      <c r="K9" s="19">
        <f>IF(K$5&gt;$A9,REPT("I",MAX(0,$A9+5-K$5)),"IIII")</f>
      </c>
      <c r="L9" s="19">
        <f>IF(L$5&gt;$A9,REPT("I",MAX(0,$A9+5-L$5)),"IIII")</f>
      </c>
      <c r="M9" s="19">
        <f>IF(M$5&gt;$A9,REPT("I",MAX(0,$A9+5-M$5)),"IIII")</f>
      </c>
      <c r="N9" s="20"/>
      <c r="Q9" s="6">
        <f>IF(ISNUMBER($A9),RANK(S9,S$8:S$32),"")</f>
        <v>6</v>
      </c>
      <c r="R9" s="6" t="str">
        <f>IF(ISNUMBER($A9),$C9,"")</f>
        <v>CD, Kopien</v>
      </c>
      <c r="S9" s="6">
        <f>IF(ISNUMBER($A9),$A9+T9/100000,"")</f>
        <v>1.00002</v>
      </c>
      <c r="T9" s="21">
        <f>IF(ISNUMBER($A9),N(T8)+1,"")</f>
        <v>2</v>
      </c>
      <c r="U9" s="7" t="str">
        <f>IF(ISNUMBER($A9),VLOOKUP($T9,$Q$8:$S$32,2,0),"")</f>
        <v>PowerPoint</v>
      </c>
      <c r="V9" s="7">
        <f>(IF(ISNUMBER($A9),TRUNC(VLOOKUP($T9,$Q$8:$S$32,3,0),0),""))</f>
        <v>3</v>
      </c>
      <c r="W9" s="7">
        <f>IF(ISNUMBER($A9),SUM(V$8:V9),"")</f>
        <v>13</v>
      </c>
      <c r="X9" s="22" t="str">
        <f>IF(ISNUMBER($A9),U9,"")</f>
        <v>PowerPoint</v>
      </c>
      <c r="Y9" s="23">
        <f>IF(ISNUMBER($A9),V9/MAX(W$8:W$32),"")</f>
        <v>0.16666666666666666</v>
      </c>
      <c r="Z9" s="23">
        <f>IF(ISNUMBER($A9),W9/MAX(W$8:W$32),"")</f>
        <v>0.7222222222222222</v>
      </c>
      <c r="AB9" s="7">
        <f>IF(ISNUMBER($A9),RANK(AD9,AD$8:AD$32),"")</f>
        <v>5</v>
      </c>
      <c r="AC9" s="7" t="str">
        <f>IF(ISNUMBER($A9),$C9,"")</f>
        <v>CD, Kopien</v>
      </c>
      <c r="AD9" s="7">
        <f>IF(ISNUMBER($A9),$A9*$N9+AE9/100000,"")</f>
        <v>2E-05</v>
      </c>
      <c r="AE9" s="25">
        <f>IF(ISNUMBER($A9),N(AE8)+1,"")</f>
        <v>2</v>
      </c>
      <c r="AF9" s="6" t="str">
        <f>IF(ISNUMBER($A9),VLOOKUP($T9,$AB$8:$AD$32,2,0),"")</f>
        <v>grobe Planung</v>
      </c>
      <c r="AG9" s="26">
        <f>IF(ISNUMBER($A9),VLOOKUP($T9,$AB$8:$AD$32,3,0),"")</f>
        <v>5E-05</v>
      </c>
      <c r="AH9" s="26">
        <f>IF(ISNUMBER($A9),SUM(AG$8:AG9),"")</f>
        <v>0.00011</v>
      </c>
      <c r="AI9" s="22" t="str">
        <f>IF(ISNUMBER($A9),AF9,"")</f>
        <v>grobe Planung</v>
      </c>
      <c r="AJ9" s="23">
        <f>IF(ISNUMBER($A9),AG9/MAX(AH$8:AH$32),"")</f>
        <v>0.2380952380952381</v>
      </c>
      <c r="AK9" s="23">
        <f>IF(ISNUMBER($A9),AH9/MAX(AH$8:AH$32),"")</f>
        <v>0.5238095238095238</v>
      </c>
    </row>
    <row r="10" spans="1:37" ht="12.75">
      <c r="A10" s="16">
        <v>2</v>
      </c>
      <c r="B10" s="17">
        <f>N(B9)+1</f>
        <v>3</v>
      </c>
      <c r="C10" s="18" t="s">
        <v>42</v>
      </c>
      <c r="D10" s="19" t="str">
        <f>IF(D$5&gt;$A10,REPT("I",MAX(0,$A10+5-D$5)),"IIII")</f>
        <v>II</v>
      </c>
      <c r="E10" s="19">
        <f>IF(E$5&gt;$A10,REPT("I",MAX(0,$A10+5-E$5)),"IIII")</f>
      </c>
      <c r="F10" s="19">
        <f>IF(F$5&gt;$A10,REPT("I",MAX(0,$A10+5-F$5)),"IIII")</f>
      </c>
      <c r="G10" s="19">
        <f>IF(G$5&gt;$A10,REPT("I",MAX(0,$A10+5-G$5)),"IIII")</f>
      </c>
      <c r="H10" s="19">
        <f>IF(H$5&gt;$A10,REPT("I",MAX(0,$A10+5-H$5)),"IIII")</f>
      </c>
      <c r="I10" s="19">
        <f>IF(I$5&gt;$A10,REPT("I",MAX(0,$A10+5-I$5)),"IIII")</f>
      </c>
      <c r="J10" s="19">
        <f>IF(J$5&gt;$A10,REPT("I",MAX(0,$A10+5-J$5)),"IIII")</f>
      </c>
      <c r="K10" s="19">
        <f>IF(K$5&gt;$A10,REPT("I",MAX(0,$A10+5-K$5)),"IIII")</f>
      </c>
      <c r="L10" s="19">
        <f>IF(L$5&gt;$A10,REPT("I",MAX(0,$A10+5-L$5)),"IIII")</f>
      </c>
      <c r="M10" s="19">
        <f>IF(M$5&gt;$A10,REPT("I",MAX(0,$A10+5-M$5)),"IIII")</f>
      </c>
      <c r="N10" s="20"/>
      <c r="Q10" s="6">
        <f>IF(ISNUMBER($A10),RANK(S10,S$8:S$32),"")</f>
        <v>3</v>
      </c>
      <c r="R10" s="6" t="str">
        <f>IF(ISNUMBER($A10),$C10,"")</f>
        <v>fehlende Kenntnisse</v>
      </c>
      <c r="S10" s="6">
        <f>IF(ISNUMBER($A10),$A10+T10/100000,"")</f>
        <v>2.00003</v>
      </c>
      <c r="T10" s="21">
        <f>IF(ISNUMBER($A10),N(T9)+1,"")</f>
        <v>3</v>
      </c>
      <c r="U10" s="7" t="str">
        <f>IF(ISNUMBER($A10),VLOOKUP($T10,$Q$8:$S$32,2,0),"")</f>
        <v>fehlende Kenntnisse</v>
      </c>
      <c r="V10" s="7">
        <f>(IF(ISNUMBER($A10),TRUNC(VLOOKUP($T10,$Q$8:$S$32,3,0),0),""))</f>
        <v>2</v>
      </c>
      <c r="W10" s="7">
        <f>IF(ISNUMBER($A10),SUM(V$8:V10),"")</f>
        <v>15</v>
      </c>
      <c r="X10" s="22" t="str">
        <f>IF(ISNUMBER($A10),U10,"")</f>
        <v>fehlende Kenntnisse</v>
      </c>
      <c r="Y10" s="23">
        <f>IF(ISNUMBER($A10),V10/MAX(W$8:W$32),"")</f>
        <v>0.1111111111111111</v>
      </c>
      <c r="Z10" s="23">
        <f>IF(ISNUMBER($A10),W10/MAX(W$8:W$32),"")</f>
        <v>0.8333333333333334</v>
      </c>
      <c r="AB10" s="7">
        <f>IF(ISNUMBER($A10),RANK(AD10,AD$8:AD$32),"")</f>
        <v>4</v>
      </c>
      <c r="AC10" s="7" t="str">
        <f>IF(ISNUMBER($A10),$C10,"")</f>
        <v>fehlende Kenntnisse</v>
      </c>
      <c r="AD10" s="7">
        <f>IF(ISNUMBER($A10),$A10*$N10+AE10/100000,"")</f>
        <v>3E-05</v>
      </c>
      <c r="AE10" s="25">
        <f>IF(ISNUMBER($A10),N(AE9)+1,"")</f>
        <v>3</v>
      </c>
      <c r="AF10" s="6" t="str">
        <f>IF(ISNUMBER($A10),VLOOKUP($T10,$AB$8:$AD$32,2,0),"")</f>
        <v>Feinplanung</v>
      </c>
      <c r="AG10" s="26">
        <f>IF(ISNUMBER($A10),VLOOKUP($T10,$AB$8:$AD$32,3,0),"")</f>
        <v>4E-05</v>
      </c>
      <c r="AH10" s="26">
        <f>IF(ISNUMBER($A10),SUM(AG$8:AG10),"")</f>
        <v>0.00015000000000000001</v>
      </c>
      <c r="AI10" s="22" t="str">
        <f>IF(ISNUMBER($A10),AF10,"")</f>
        <v>Feinplanung</v>
      </c>
      <c r="AJ10" s="23">
        <f>IF(ISNUMBER($A10),AG10/MAX(AH$8:AH$32),"")</f>
        <v>0.1904761904761905</v>
      </c>
      <c r="AK10" s="23">
        <f>IF(ISNUMBER($A10),AH10/MAX(AH$8:AH$32),"")</f>
        <v>0.7142857142857143</v>
      </c>
    </row>
    <row r="11" spans="1:37" ht="12.75">
      <c r="A11" s="16">
        <v>1</v>
      </c>
      <c r="B11" s="17">
        <f>N(B10)+1</f>
        <v>4</v>
      </c>
      <c r="C11" s="18" t="s">
        <v>43</v>
      </c>
      <c r="D11" s="19" t="str">
        <f>IF(D$5&gt;$A11,REPT("I",MAX(0,$A11+5-D$5)),"IIII")</f>
        <v>I</v>
      </c>
      <c r="E11" s="19">
        <f>IF(E$5&gt;$A11,REPT("I",MAX(0,$A11+5-E$5)),"IIII")</f>
      </c>
      <c r="F11" s="19">
        <f>IF(F$5&gt;$A11,REPT("I",MAX(0,$A11+5-F$5)),"IIII")</f>
      </c>
      <c r="G11" s="19">
        <f>IF(G$5&gt;$A11,REPT("I",MAX(0,$A11+5-G$5)),"IIII")</f>
      </c>
      <c r="H11" s="19">
        <f>IF(H$5&gt;$A11,REPT("I",MAX(0,$A11+5-H$5)),"IIII")</f>
      </c>
      <c r="I11" s="19">
        <f>IF(I$5&gt;$A11,REPT("I",MAX(0,$A11+5-I$5)),"IIII")</f>
      </c>
      <c r="J11" s="19">
        <f>IF(J$5&gt;$A11,REPT("I",MAX(0,$A11+5-J$5)),"IIII")</f>
      </c>
      <c r="K11" s="19">
        <f>IF(K$5&gt;$A11,REPT("I",MAX(0,$A11+5-K$5)),"IIII")</f>
      </c>
      <c r="L11" s="19">
        <f>IF(L$5&gt;$A11,REPT("I",MAX(0,$A11+5-L$5)),"IIII")</f>
      </c>
      <c r="M11" s="19">
        <f>IF(M$5&gt;$A11,REPT("I",MAX(0,$A11+5-M$5)),"IIII")</f>
      </c>
      <c r="N11" s="20"/>
      <c r="Q11" s="6">
        <f>IF(ISNUMBER($A11),RANK(S11,S$8:S$32),"")</f>
        <v>5</v>
      </c>
      <c r="R11" s="6" t="str">
        <f>IF(ISNUMBER($A11),$C11,"")</f>
        <v>Feinplanung</v>
      </c>
      <c r="S11" s="6">
        <f>IF(ISNUMBER($A11),$A11+T11/100000,"")</f>
        <v>1.00004</v>
      </c>
      <c r="T11" s="21">
        <f>IF(ISNUMBER($A11),N(T10)+1,"")</f>
        <v>4</v>
      </c>
      <c r="U11" s="7" t="str">
        <f>IF(ISNUMBER($A11),VLOOKUP($T11,$Q$8:$S$32,2,0),"")</f>
        <v>grobe Planung</v>
      </c>
      <c r="V11" s="7">
        <f>(IF(ISNUMBER($A11),TRUNC(VLOOKUP($T11,$Q$8:$S$32,3,0),0),""))</f>
        <v>1</v>
      </c>
      <c r="W11" s="7">
        <f>IF(ISNUMBER($A11),SUM(V$8:V11),"")</f>
        <v>16</v>
      </c>
      <c r="X11" s="22" t="str">
        <f>IF(ISNUMBER($A11),U11,"")</f>
        <v>grobe Planung</v>
      </c>
      <c r="Y11" s="23">
        <f>IF(ISNUMBER($A11),V11/MAX(W$8:W$32),"")</f>
        <v>0.05555555555555555</v>
      </c>
      <c r="Z11" s="23">
        <f>IF(ISNUMBER($A11),W11/MAX(W$8:W$32),"")</f>
        <v>0.8888888888888888</v>
      </c>
      <c r="AB11" s="7">
        <f>IF(ISNUMBER($A11),RANK(AD11,AD$8:AD$32),"")</f>
        <v>3</v>
      </c>
      <c r="AC11" s="7" t="str">
        <f>IF(ISNUMBER($A11),$C11,"")</f>
        <v>Feinplanung</v>
      </c>
      <c r="AD11" s="7">
        <f>IF(ISNUMBER($A11),$A11*$N11+AE11/100000,"")</f>
        <v>4E-05</v>
      </c>
      <c r="AE11" s="25">
        <f>IF(ISNUMBER($A11),N(AE10)+1,"")</f>
        <v>4</v>
      </c>
      <c r="AF11" s="6" t="str">
        <f>IF(ISNUMBER($A11),VLOOKUP($T11,$AB$8:$AD$32,2,0),"")</f>
        <v>fehlende Kenntnisse</v>
      </c>
      <c r="AG11" s="26">
        <f>IF(ISNUMBER($A11),VLOOKUP($T11,$AB$8:$AD$32,3,0),"")</f>
        <v>3E-05</v>
      </c>
      <c r="AH11" s="26">
        <f>IF(ISNUMBER($A11),SUM(AG$8:AG11),"")</f>
        <v>0.00018</v>
      </c>
      <c r="AI11" s="22" t="str">
        <f>IF(ISNUMBER($A11),AF11,"")</f>
        <v>fehlende Kenntnisse</v>
      </c>
      <c r="AJ11" s="23">
        <f>IF(ISNUMBER($A11),AG11/MAX(AH$8:AH$32),"")</f>
        <v>0.14285714285714285</v>
      </c>
      <c r="AK11" s="23">
        <f>IF(ISNUMBER($A11),AH11/MAX(AH$8:AH$32),"")</f>
        <v>0.8571428571428572</v>
      </c>
    </row>
    <row r="12" spans="1:37" ht="12.75">
      <c r="A12" s="16">
        <v>1</v>
      </c>
      <c r="B12" s="17">
        <f>N(B11)+1</f>
        <v>5</v>
      </c>
      <c r="C12" s="18" t="s">
        <v>44</v>
      </c>
      <c r="D12" s="19" t="str">
        <f>IF(D$5&gt;$A12,REPT("I",MAX(0,$A12+5-D$5)),"IIII")</f>
        <v>I</v>
      </c>
      <c r="E12" s="19">
        <f>IF(E$5&gt;$A12,REPT("I",MAX(0,$A12+5-E$5)),"IIII")</f>
      </c>
      <c r="F12" s="19">
        <f>IF(F$5&gt;$A12,REPT("I",MAX(0,$A12+5-F$5)),"IIII")</f>
      </c>
      <c r="G12" s="19">
        <f>IF(G$5&gt;$A12,REPT("I",MAX(0,$A12+5-G$5)),"IIII")</f>
      </c>
      <c r="H12" s="19">
        <f>IF(H$5&gt;$A12,REPT("I",MAX(0,$A12+5-H$5)),"IIII")</f>
      </c>
      <c r="I12" s="19">
        <f>IF(I$5&gt;$A12,REPT("I",MAX(0,$A12+5-I$5)),"IIII")</f>
      </c>
      <c r="J12" s="19">
        <f>IF(J$5&gt;$A12,REPT("I",MAX(0,$A12+5-J$5)),"IIII")</f>
      </c>
      <c r="K12" s="19">
        <f>IF(K$5&gt;$A12,REPT("I",MAX(0,$A12+5-K$5)),"IIII")</f>
      </c>
      <c r="L12" s="19">
        <f>IF(L$5&gt;$A12,REPT("I",MAX(0,$A12+5-L$5)),"IIII")</f>
      </c>
      <c r="M12" s="19">
        <f>IF(M$5&gt;$A12,REPT("I",MAX(0,$A12+5-M$5)),"IIII")</f>
      </c>
      <c r="N12" s="20"/>
      <c r="Q12" s="6">
        <f>IF(ISNUMBER($A12),RANK(S12,S$8:S$32),"")</f>
        <v>4</v>
      </c>
      <c r="R12" s="6" t="str">
        <f>IF(ISNUMBER($A12),$C12,"")</f>
        <v>grobe Planung</v>
      </c>
      <c r="S12" s="6">
        <f>IF(ISNUMBER($A12),$A12+T12/100000,"")</f>
        <v>1.00005</v>
      </c>
      <c r="T12" s="21">
        <f>IF(ISNUMBER($A12),N(T11)+1,"")</f>
        <v>5</v>
      </c>
      <c r="U12" s="7" t="str">
        <f>IF(ISNUMBER($A12),VLOOKUP($T12,$Q$8:$S$32,2,0),"")</f>
        <v>Feinplanung</v>
      </c>
      <c r="V12" s="7">
        <f>(IF(ISNUMBER($A12),TRUNC(VLOOKUP($T12,$Q$8:$S$32,3,0),0),""))</f>
        <v>1</v>
      </c>
      <c r="W12" s="7">
        <f>IF(ISNUMBER($A12),SUM(V$8:V12),"")</f>
        <v>17</v>
      </c>
      <c r="X12" s="22" t="str">
        <f>IF(ISNUMBER($A12),U12,"")</f>
        <v>Feinplanung</v>
      </c>
      <c r="Y12" s="23">
        <f>IF(ISNUMBER($A12),V12/MAX(W$8:W$32),"")</f>
        <v>0.05555555555555555</v>
      </c>
      <c r="Z12" s="23">
        <f>IF(ISNUMBER($A12),W12/MAX(W$8:W$32),"")</f>
        <v>0.9444444444444444</v>
      </c>
      <c r="AB12" s="7">
        <f>IF(ISNUMBER($A12),RANK(AD12,AD$8:AD$32),"")</f>
        <v>2</v>
      </c>
      <c r="AC12" s="7" t="str">
        <f>IF(ISNUMBER($A12),$C12,"")</f>
        <v>grobe Planung</v>
      </c>
      <c r="AD12" s="7">
        <f>IF(ISNUMBER($A12),$A12*$N12+AE12/100000,"")</f>
        <v>5E-05</v>
      </c>
      <c r="AE12" s="25">
        <f>IF(ISNUMBER($A12),N(AE11)+1,"")</f>
        <v>5</v>
      </c>
      <c r="AF12" s="6" t="str">
        <f>IF(ISNUMBER($A12),VLOOKUP($T12,$AB$8:$AD$32,2,0),"")</f>
        <v>CD, Kopien</v>
      </c>
      <c r="AG12" s="26">
        <f>IF(ISNUMBER($A12),VLOOKUP($T12,$AB$8:$AD$32,3,0),"")</f>
        <v>2E-05</v>
      </c>
      <c r="AH12" s="26">
        <f>IF(ISNUMBER($A12),SUM(AG$8:AG12),"")</f>
        <v>0.0002</v>
      </c>
      <c r="AI12" s="22" t="str">
        <f>IF(ISNUMBER($A12),AF12,"")</f>
        <v>CD, Kopien</v>
      </c>
      <c r="AJ12" s="23">
        <f>IF(ISNUMBER($A12),AG12/MAX(AH$8:AH$32),"")</f>
        <v>0.09523809523809525</v>
      </c>
      <c r="AK12" s="23">
        <f>IF(ISNUMBER($A12),AH12/MAX(AH$8:AH$32),"")</f>
        <v>0.9523809523809524</v>
      </c>
    </row>
    <row r="13" spans="1:37" ht="12.75">
      <c r="A13" s="16">
        <v>3</v>
      </c>
      <c r="B13" s="17">
        <f>N(B12)+1</f>
        <v>6</v>
      </c>
      <c r="C13" s="18" t="s">
        <v>45</v>
      </c>
      <c r="D13" s="19" t="str">
        <f>IF(D$5&gt;$A13,REPT("I",MAX(0,$A13+5-D$5)),"IIII")</f>
        <v>III</v>
      </c>
      <c r="E13" s="19">
        <f>IF(E$5&gt;$A13,REPT("I",MAX(0,$A13+5-E$5)),"IIII")</f>
      </c>
      <c r="F13" s="19">
        <f>IF(F$5&gt;$A13,REPT("I",MAX(0,$A13+5-F$5)),"IIII")</f>
      </c>
      <c r="G13" s="19">
        <f>IF(G$5&gt;$A13,REPT("I",MAX(0,$A13+5-G$5)),"IIII")</f>
      </c>
      <c r="H13" s="19">
        <f>IF(H$5&gt;$A13,REPT("I",MAX(0,$A13+5-H$5)),"IIII")</f>
      </c>
      <c r="I13" s="19">
        <f>IF(I$5&gt;$A13,REPT("I",MAX(0,$A13+5-I$5)),"IIII")</f>
      </c>
      <c r="J13" s="19">
        <f>IF(J$5&gt;$A13,REPT("I",MAX(0,$A13+5-J$5)),"IIII")</f>
      </c>
      <c r="K13" s="19">
        <f>IF(K$5&gt;$A13,REPT("I",MAX(0,$A13+5-K$5)),"IIII")</f>
      </c>
      <c r="L13" s="19">
        <f>IF(L$5&gt;$A13,REPT("I",MAX(0,$A13+5-L$5)),"IIII")</f>
      </c>
      <c r="M13" s="19">
        <f>IF(M$5&gt;$A13,REPT("I",MAX(0,$A13+5-M$5)),"IIII")</f>
      </c>
      <c r="N13" s="20"/>
      <c r="Q13" s="6">
        <f>IF(ISNUMBER($A13),RANK(S13,S$8:S$32),"")</f>
        <v>2</v>
      </c>
      <c r="R13" s="6" t="str">
        <f>IF(ISNUMBER($A13),$C13,"")</f>
        <v>PowerPoint</v>
      </c>
      <c r="S13" s="6">
        <f>IF(ISNUMBER($A13),$A13+T13/100000,"")</f>
        <v>3.00006</v>
      </c>
      <c r="T13" s="21">
        <f>IF(ISNUMBER($A13),N(T12)+1,"")</f>
        <v>6</v>
      </c>
      <c r="U13" s="7" t="str">
        <f>IF(ISNUMBER($A13),VLOOKUP($T13,$Q$8:$S$32,2,0),"")</f>
        <v>CD, Kopien</v>
      </c>
      <c r="V13" s="7">
        <f>(IF(ISNUMBER($A13),TRUNC(VLOOKUP($T13,$Q$8:$S$32,3,0),0),""))</f>
        <v>1</v>
      </c>
      <c r="W13" s="7">
        <f>IF(ISNUMBER($A13),SUM(V$8:V13),"")</f>
        <v>18</v>
      </c>
      <c r="X13" s="22" t="str">
        <f>IF(ISNUMBER($A13),U13,"")</f>
        <v>CD, Kopien</v>
      </c>
      <c r="Y13" s="23">
        <f>IF(ISNUMBER($A13),V13/MAX(W$8:W$32),"")</f>
        <v>0.05555555555555555</v>
      </c>
      <c r="Z13" s="23">
        <f>IF(ISNUMBER($A13),W13/MAX(W$8:W$32),"")</f>
        <v>1</v>
      </c>
      <c r="AB13" s="7">
        <f>IF(ISNUMBER($A13),RANK(AD13,AD$8:AD$32),"")</f>
        <v>1</v>
      </c>
      <c r="AC13" s="7" t="str">
        <f>IF(ISNUMBER($A13),$C13,"")</f>
        <v>PowerPoint</v>
      </c>
      <c r="AD13" s="7">
        <f>IF(ISNUMBER($A13),$A13*$N13+AE13/100000,"")</f>
        <v>6E-05</v>
      </c>
      <c r="AE13" s="25">
        <f>IF(ISNUMBER($A13),N(AE12)+1,"")</f>
        <v>6</v>
      </c>
      <c r="AF13" s="6" t="str">
        <f>IF(ISNUMBER($A13),VLOOKUP($T13,$AB$8:$AD$32,2,0),"")</f>
        <v>Arbeitsblätter</v>
      </c>
      <c r="AG13" s="26">
        <f>IF(ISNUMBER($A13),VLOOKUP($T13,$AB$8:$AD$32,3,0),"")</f>
        <v>1E-05</v>
      </c>
      <c r="AH13" s="26">
        <f>IF(ISNUMBER($A13),SUM(AG$8:AG13),"")</f>
        <v>0.00021</v>
      </c>
      <c r="AI13" s="22" t="str">
        <f>IF(ISNUMBER($A13),AF13,"")</f>
        <v>Arbeitsblätter</v>
      </c>
      <c r="AJ13" s="23">
        <f>IF(ISNUMBER($A13),AG13/MAX(AH$8:AH$32),"")</f>
        <v>0.04761904761904762</v>
      </c>
      <c r="AK13" s="23">
        <f>IF(ISNUMBER($A13),AH13/MAX(AH$8:AH$32),"")</f>
        <v>1</v>
      </c>
    </row>
    <row r="14" spans="1:37" ht="12.75">
      <c r="A14" s="16"/>
      <c r="B14" s="17">
        <f>N(B13)+1</f>
        <v>7</v>
      </c>
      <c r="C14" s="18"/>
      <c r="D14" s="19">
        <f>IF(D$5&gt;$A14,REPT("I",MAX(0,$A14+5-D$5)),"IIII")</f>
      </c>
      <c r="E14" s="19">
        <f>IF(E$5&gt;$A14,REPT("I",MAX(0,$A14+5-E$5)),"IIII")</f>
      </c>
      <c r="F14" s="19">
        <f>IF(F$5&gt;$A14,REPT("I",MAX(0,$A14+5-F$5)),"IIII")</f>
      </c>
      <c r="G14" s="19">
        <f>IF(G$5&gt;$A14,REPT("I",MAX(0,$A14+5-G$5)),"IIII")</f>
      </c>
      <c r="H14" s="19">
        <f>IF(H$5&gt;$A14,REPT("I",MAX(0,$A14+5-H$5)),"IIII")</f>
      </c>
      <c r="I14" s="19">
        <f>IF(I$5&gt;$A14,REPT("I",MAX(0,$A14+5-I$5)),"IIII")</f>
      </c>
      <c r="J14" s="19">
        <f>IF(J$5&gt;$A14,REPT("I",MAX(0,$A14+5-J$5)),"IIII")</f>
      </c>
      <c r="K14" s="19">
        <f>IF(K$5&gt;$A14,REPT("I",MAX(0,$A14+5-K$5)),"IIII")</f>
      </c>
      <c r="L14" s="19">
        <f>IF(L$5&gt;$A14,REPT("I",MAX(0,$A14+5-L$5)),"IIII")</f>
      </c>
      <c r="M14" s="19">
        <f>IF(M$5&gt;$A14,REPT("I",MAX(0,$A14+5-M$5)),"IIII")</f>
      </c>
      <c r="N14" s="20"/>
      <c r="Q14" s="6">
        <f>IF(ISNUMBER($A14),RANK(S14,S$8:S$32),"")</f>
      </c>
      <c r="R14" s="6">
        <f>IF(ISNUMBER($A14),$C14,"")</f>
      </c>
      <c r="S14" s="6">
        <f>IF(ISNUMBER($A14),$A14+T14/100000,"")</f>
      </c>
      <c r="T14" s="21">
        <f>IF(ISNUMBER($A14),N(T13)+1,"")</f>
      </c>
      <c r="U14" s="7">
        <f>IF(ISNUMBER($A14),VLOOKUP($T14,$Q$8:$S$32,2,0),"")</f>
      </c>
      <c r="V14" s="7">
        <f>(IF(ISNUMBER($A14),TRUNC(VLOOKUP($T14,$Q$8:$S$32,3,0),0),""))</f>
      </c>
      <c r="W14" s="7">
        <f>IF(ISNUMBER($A14),SUM(V$8:V14),"")</f>
      </c>
      <c r="X14" s="22">
        <f>IF(ISNUMBER($A14),U14,"")</f>
      </c>
      <c r="Y14" s="23">
        <f>IF(ISNUMBER($A14),V14/MAX(W$8:W$32),"")</f>
      </c>
      <c r="Z14" s="23">
        <f>IF(ISNUMBER($A14),W14/MAX(W$8:W$32),"")</f>
      </c>
      <c r="AB14" s="7">
        <f>IF(ISNUMBER($A14),RANK(AD14,AD$8:AD$32),"")</f>
      </c>
      <c r="AC14" s="7">
        <f>IF(ISNUMBER($A14),$C14,"")</f>
      </c>
      <c r="AD14" s="7">
        <f>IF(ISNUMBER($A14),$A14*$N14+AE14/100000,"")</f>
      </c>
      <c r="AE14" s="25">
        <f>IF(ISNUMBER($A14),N(AE13)+1,"")</f>
      </c>
      <c r="AF14" s="6">
        <f>IF(ISNUMBER($A14),VLOOKUP($T14,$AB$8:$AD$32,2,0),"")</f>
      </c>
      <c r="AG14" s="26">
        <f>IF(ISNUMBER($A14),VLOOKUP($T14,$AB$8:$AD$32,3,0),"")</f>
      </c>
      <c r="AH14" s="26">
        <f>IF(ISNUMBER($A14),SUM(AG$8:AG14),"")</f>
      </c>
      <c r="AI14" s="22">
        <f>IF(ISNUMBER($A14),AF14,"")</f>
      </c>
      <c r="AJ14" s="23">
        <f>IF(ISNUMBER($A14),AG14/MAX(AH$8:AH$32),"")</f>
      </c>
      <c r="AK14" s="23">
        <f>IF(ISNUMBER($A14),AH14/MAX(AH$8:AH$32),"")</f>
      </c>
    </row>
    <row r="15" spans="1:37" ht="12.75">
      <c r="A15" s="16"/>
      <c r="B15" s="17">
        <f>N(B14)+1</f>
        <v>8</v>
      </c>
      <c r="C15" s="18"/>
      <c r="D15" s="19">
        <f>IF(D$5&gt;$A15,REPT("I",MAX(0,$A15+5-D$5)),"IIII")</f>
      </c>
      <c r="E15" s="19">
        <f>IF(E$5&gt;$A15,REPT("I",MAX(0,$A15+5-E$5)),"IIII")</f>
      </c>
      <c r="F15" s="19">
        <f>IF(F$5&gt;$A15,REPT("I",MAX(0,$A15+5-F$5)),"IIII")</f>
      </c>
      <c r="G15" s="19">
        <f>IF(G$5&gt;$A15,REPT("I",MAX(0,$A15+5-G$5)),"IIII")</f>
      </c>
      <c r="H15" s="19">
        <f>IF(H$5&gt;$A15,REPT("I",MAX(0,$A15+5-H$5)),"IIII")</f>
      </c>
      <c r="I15" s="19">
        <f>IF(I$5&gt;$A15,REPT("I",MAX(0,$A15+5-I$5)),"IIII")</f>
      </c>
      <c r="J15" s="19">
        <f>IF(J$5&gt;$A15,REPT("I",MAX(0,$A15+5-J$5)),"IIII")</f>
      </c>
      <c r="K15" s="19">
        <f>IF(K$5&gt;$A15,REPT("I",MAX(0,$A15+5-K$5)),"IIII")</f>
      </c>
      <c r="L15" s="19">
        <f>IF(L$5&gt;$A15,REPT("I",MAX(0,$A15+5-L$5)),"IIII")</f>
      </c>
      <c r="M15" s="19">
        <f>IF(M$5&gt;$A15,REPT("I",MAX(0,$A15+5-M$5)),"IIII")</f>
      </c>
      <c r="N15" s="20"/>
      <c r="Q15" s="6">
        <f>IF(ISNUMBER($A15),RANK(S15,S$8:S$32),"")</f>
      </c>
      <c r="R15" s="6">
        <f>IF(ISNUMBER($A15),$C15,"")</f>
      </c>
      <c r="S15" s="6">
        <f>IF(ISNUMBER($A15),$A15+T15/100000,"")</f>
      </c>
      <c r="T15" s="21">
        <f>IF(ISNUMBER($A15),N(T14)+1,"")</f>
      </c>
      <c r="U15" s="7">
        <f>IF(ISNUMBER($A15),VLOOKUP($T15,$Q$8:$S$32,2,0),"")</f>
      </c>
      <c r="V15" s="7">
        <f>(IF(ISNUMBER($A15),TRUNC(VLOOKUP($T15,$Q$8:$S$32,3,0),0),""))</f>
      </c>
      <c r="W15" s="7">
        <f>IF(ISNUMBER($A15),SUM(V$8:V15),"")</f>
      </c>
      <c r="X15" s="22">
        <f>IF(ISNUMBER($A15),U15,"")</f>
      </c>
      <c r="Y15" s="23">
        <f>IF(ISNUMBER($A15),V15/MAX(W$8:W$32),"")</f>
      </c>
      <c r="Z15" s="23">
        <f>IF(ISNUMBER($A15),W15/MAX(W$8:W$32),"")</f>
      </c>
      <c r="AB15" s="7">
        <f>IF(ISNUMBER($A15),RANK(AD15,AD$8:AD$32),"")</f>
      </c>
      <c r="AC15" s="7">
        <f>IF(ISNUMBER($A15),$C15,"")</f>
      </c>
      <c r="AD15" s="7">
        <f>IF(ISNUMBER($A15),$A15*$N15+AE15/100000,"")</f>
      </c>
      <c r="AE15" s="25">
        <f>IF(ISNUMBER($A15),N(AE14)+1,"")</f>
      </c>
      <c r="AF15" s="6">
        <f>IF(ISNUMBER($A15),VLOOKUP($T15,$AB$8:$AD$32,2,0),"")</f>
      </c>
      <c r="AG15" s="26">
        <f>IF(ISNUMBER($A15),VLOOKUP($T15,$AB$8:$AD$32,3,0),"")</f>
      </c>
      <c r="AH15" s="26">
        <f>IF(ISNUMBER($A15),SUM(AG$8:AG15),"")</f>
      </c>
      <c r="AI15" s="22">
        <f>IF(ISNUMBER($A15),AF15,"")</f>
      </c>
      <c r="AJ15" s="23">
        <f>IF(ISNUMBER($A15),AG15/MAX(AH$8:AH$32),"")</f>
      </c>
      <c r="AK15" s="23">
        <f>IF(ISNUMBER($A15),AH15/MAX(AH$8:AH$32),"")</f>
      </c>
    </row>
    <row r="16" spans="1:37" ht="12.75">
      <c r="A16" s="16"/>
      <c r="B16" s="17">
        <f>N(B15)+1</f>
        <v>9</v>
      </c>
      <c r="C16" s="18"/>
      <c r="D16" s="19">
        <f>IF(D$5&gt;$A16,REPT("I",MAX(0,$A16+5-D$5)),"IIII")</f>
      </c>
      <c r="E16" s="19">
        <f>IF(E$5&gt;$A16,REPT("I",MAX(0,$A16+5-E$5)),"IIII")</f>
      </c>
      <c r="F16" s="19">
        <f>IF(F$5&gt;$A16,REPT("I",MAX(0,$A16+5-F$5)),"IIII")</f>
      </c>
      <c r="G16" s="19">
        <f>IF(G$5&gt;$A16,REPT("I",MAX(0,$A16+5-G$5)),"IIII")</f>
      </c>
      <c r="H16" s="19">
        <f>IF(H$5&gt;$A16,REPT("I",MAX(0,$A16+5-H$5)),"IIII")</f>
      </c>
      <c r="I16" s="19">
        <f>IF(I$5&gt;$A16,REPT("I",MAX(0,$A16+5-I$5)),"IIII")</f>
      </c>
      <c r="J16" s="19">
        <f>IF(J$5&gt;$A16,REPT("I",MAX(0,$A16+5-J$5)),"IIII")</f>
      </c>
      <c r="K16" s="19">
        <f>IF(K$5&gt;$A16,REPT("I",MAX(0,$A16+5-K$5)),"IIII")</f>
      </c>
      <c r="L16" s="19">
        <f>IF(L$5&gt;$A16,REPT("I",MAX(0,$A16+5-L$5)),"IIII")</f>
      </c>
      <c r="M16" s="19">
        <f>IF(M$5&gt;$A16,REPT("I",MAX(0,$A16+5-M$5)),"IIII")</f>
      </c>
      <c r="N16" s="20"/>
      <c r="Q16" s="6">
        <f>IF(ISNUMBER($A16),RANK(S16,S$8:S$32),"")</f>
      </c>
      <c r="R16" s="6">
        <f>IF(ISNUMBER($A16),$C16,"")</f>
      </c>
      <c r="S16" s="6">
        <f>IF(ISNUMBER($A16),$A16+T16/100000,"")</f>
      </c>
      <c r="T16" s="21">
        <f>IF(ISNUMBER($A16),N(T15)+1,"")</f>
      </c>
      <c r="U16" s="7">
        <f>IF(ISNUMBER($A16),VLOOKUP($T16,$Q$8:$S$32,2,0),"")</f>
      </c>
      <c r="V16" s="7">
        <f>(IF(ISNUMBER($A16),TRUNC(VLOOKUP($T16,$Q$8:$S$32,3,0),0),""))</f>
      </c>
      <c r="W16" s="7">
        <f>IF(ISNUMBER($A16),SUM(V$8:V16),"")</f>
      </c>
      <c r="X16" s="22">
        <f>IF(ISNUMBER($A16),U16,"")</f>
      </c>
      <c r="Y16" s="23">
        <f>IF(ISNUMBER($A16),V16/MAX(W$8:W$32),"")</f>
      </c>
      <c r="Z16" s="23">
        <f>IF(ISNUMBER($A16),W16/MAX(W$8:W$32),"")</f>
      </c>
      <c r="AB16" s="7">
        <f>IF(ISNUMBER($A16),RANK(AD16,AD$8:AD$32),"")</f>
      </c>
      <c r="AC16" s="7">
        <f>IF(ISNUMBER($A16),$C16,"")</f>
      </c>
      <c r="AD16" s="7">
        <f>IF(ISNUMBER($A16),$A16*$N16+AE16/100000,"")</f>
      </c>
      <c r="AE16" s="25">
        <f>IF(ISNUMBER($A16),N(AE15)+1,"")</f>
      </c>
      <c r="AF16" s="6">
        <f>IF(ISNUMBER($A16),VLOOKUP($T16,$AB$8:$AD$32,2,0),"")</f>
      </c>
      <c r="AG16" s="26">
        <f>IF(ISNUMBER($A16),VLOOKUP($T16,$AB$8:$AD$32,3,0),"")</f>
      </c>
      <c r="AH16" s="26">
        <f>IF(ISNUMBER($A16),SUM(AG$8:AG16),"")</f>
      </c>
      <c r="AI16" s="22">
        <f>IF(ISNUMBER($A16),AF16,"")</f>
      </c>
      <c r="AJ16" s="23">
        <f>IF(ISNUMBER($A16),AG16/MAX(AH$8:AH$32),"")</f>
      </c>
      <c r="AK16" s="23">
        <f>IF(ISNUMBER($A16),AH16/MAX(AH$8:AH$32),"")</f>
      </c>
    </row>
    <row r="17" spans="1:37" ht="12.75">
      <c r="A17" s="16"/>
      <c r="B17" s="17">
        <f>N(B16)+1</f>
        <v>10</v>
      </c>
      <c r="C17" s="18"/>
      <c r="D17" s="19">
        <f>IF(D$5&gt;$A17,REPT("I",MAX(0,$A17+5-D$5)),"IIII")</f>
      </c>
      <c r="E17" s="19">
        <f>IF(E$5&gt;$A17,REPT("I",MAX(0,$A17+5-E$5)),"IIII")</f>
      </c>
      <c r="F17" s="19">
        <f>IF(F$5&gt;$A17,REPT("I",MAX(0,$A17+5-F$5)),"IIII")</f>
      </c>
      <c r="G17" s="19">
        <f>IF(G$5&gt;$A17,REPT("I",MAX(0,$A17+5-G$5)),"IIII")</f>
      </c>
      <c r="H17" s="19">
        <f>IF(H$5&gt;$A17,REPT("I",MAX(0,$A17+5-H$5)),"IIII")</f>
      </c>
      <c r="I17" s="19">
        <f>IF(I$5&gt;$A17,REPT("I",MAX(0,$A17+5-I$5)),"IIII")</f>
      </c>
      <c r="J17" s="19">
        <f>IF(J$5&gt;$A17,REPT("I",MAX(0,$A17+5-J$5)),"IIII")</f>
      </c>
      <c r="K17" s="19">
        <f>IF(K$5&gt;$A17,REPT("I",MAX(0,$A17+5-K$5)),"IIII")</f>
      </c>
      <c r="L17" s="19">
        <f>IF(L$5&gt;$A17,REPT("I",MAX(0,$A17+5-L$5)),"IIII")</f>
      </c>
      <c r="M17" s="19">
        <f>IF(M$5&gt;$A17,REPT("I",MAX(0,$A17+5-M$5)),"IIII")</f>
      </c>
      <c r="N17" s="20"/>
      <c r="Q17" s="6">
        <f>IF(ISNUMBER($A17),RANK(S17,S$8:S$32),"")</f>
      </c>
      <c r="R17" s="6">
        <f>IF(ISNUMBER($A17),$C17,"")</f>
      </c>
      <c r="S17" s="6">
        <f>IF(ISNUMBER($A17),$A17+T17/100000,"")</f>
      </c>
      <c r="T17" s="21">
        <f>IF(ISNUMBER($A17),N(T16)+1,"")</f>
      </c>
      <c r="U17" s="7">
        <f>IF(ISNUMBER($A17),VLOOKUP($T17,$Q$8:$S$32,2,0),"")</f>
      </c>
      <c r="V17" s="7">
        <f>(IF(ISNUMBER($A17),TRUNC(VLOOKUP($T17,$Q$8:$S$32,3,0),0),""))</f>
      </c>
      <c r="W17" s="7">
        <f>IF(ISNUMBER($A17),SUM(V$8:V17),"")</f>
      </c>
      <c r="X17" s="22">
        <f>IF(ISNUMBER($A17),U17,"")</f>
      </c>
      <c r="Y17" s="23">
        <f>IF(ISNUMBER($A17),V17/MAX(W$8:W$32),"")</f>
      </c>
      <c r="Z17" s="23">
        <f>IF(ISNUMBER($A17),W17/MAX(W$8:W$32),"")</f>
      </c>
      <c r="AB17" s="7">
        <f>IF(ISNUMBER($A17),RANK(AD17,AD$8:AD$32),"")</f>
      </c>
      <c r="AC17" s="7">
        <f>IF(ISNUMBER($A17),$C17,"")</f>
      </c>
      <c r="AD17" s="7">
        <f>IF(ISNUMBER($A17),$A17*$N17+AE17/100000,"")</f>
      </c>
      <c r="AE17" s="25">
        <f>IF(ISNUMBER($A17),N(AE16)+1,"")</f>
      </c>
      <c r="AF17" s="6">
        <f>IF(ISNUMBER($A17),VLOOKUP($T17,$AB$8:$AD$32,2,0),"")</f>
      </c>
      <c r="AG17" s="26">
        <f>IF(ISNUMBER($A17),VLOOKUP($T17,$AB$8:$AD$32,3,0),"")</f>
      </c>
      <c r="AH17" s="26">
        <f>IF(ISNUMBER($A17),SUM(AG$8:AG17),"")</f>
      </c>
      <c r="AI17" s="22">
        <f>IF(ISNUMBER($A17),AF17,"")</f>
      </c>
      <c r="AJ17" s="23">
        <f>IF(ISNUMBER($A17),AG17/MAX(AH$8:AH$32),"")</f>
      </c>
      <c r="AK17" s="23">
        <f>IF(ISNUMBER($A17),AH17/MAX(AH$8:AH$32),"")</f>
      </c>
    </row>
    <row r="18" spans="1:37" ht="12.75">
      <c r="A18" s="16"/>
      <c r="B18" s="17">
        <f>N(B17)+1</f>
        <v>11</v>
      </c>
      <c r="C18" s="18"/>
      <c r="D18" s="19">
        <f>IF(D$5&gt;$A18,REPT("I",MAX(0,$A18+5-D$5)),"IIII")</f>
      </c>
      <c r="E18" s="19">
        <f>IF(E$5&gt;$A18,REPT("I",MAX(0,$A18+5-E$5)),"IIII")</f>
      </c>
      <c r="F18" s="19">
        <f>IF(F$5&gt;$A18,REPT("I",MAX(0,$A18+5-F$5)),"IIII")</f>
      </c>
      <c r="G18" s="19">
        <f>IF(G$5&gt;$A18,REPT("I",MAX(0,$A18+5-G$5)),"IIII")</f>
      </c>
      <c r="H18" s="19">
        <f>IF(H$5&gt;$A18,REPT("I",MAX(0,$A18+5-H$5)),"IIII")</f>
      </c>
      <c r="I18" s="19">
        <f>IF(I$5&gt;$A18,REPT("I",MAX(0,$A18+5-I$5)),"IIII")</f>
      </c>
      <c r="J18" s="19">
        <f>IF(J$5&gt;$A18,REPT("I",MAX(0,$A18+5-J$5)),"IIII")</f>
      </c>
      <c r="K18" s="19">
        <f>IF(K$5&gt;$A18,REPT("I",MAX(0,$A18+5-K$5)),"IIII")</f>
      </c>
      <c r="L18" s="19">
        <f>IF(L$5&gt;$A18,REPT("I",MAX(0,$A18+5-L$5)),"IIII")</f>
      </c>
      <c r="M18" s="19">
        <f>IF(M$5&gt;$A18,REPT("I",MAX(0,$A18+5-M$5)),"IIII")</f>
      </c>
      <c r="N18" s="20"/>
      <c r="Q18" s="6">
        <f>IF(ISNUMBER($A18),RANK(S18,S$8:S$32),"")</f>
      </c>
      <c r="R18" s="6">
        <f>IF(ISNUMBER($A18),$C18,"")</f>
      </c>
      <c r="S18" s="6">
        <f>IF(ISNUMBER($A18),$A18+T18/100000,"")</f>
      </c>
      <c r="T18" s="21">
        <f>IF(ISNUMBER($A18),N(T17)+1,"")</f>
      </c>
      <c r="U18" s="7">
        <f>IF(ISNUMBER($A18),VLOOKUP($T18,$Q$8:$S$32,2,0),"")</f>
      </c>
      <c r="V18" s="7">
        <f>(IF(ISNUMBER($A18),TRUNC(VLOOKUP($T18,$Q$8:$S$32,3,0),0),""))</f>
      </c>
      <c r="W18" s="7">
        <f>IF(ISNUMBER($A18),SUM(V$8:V18),"")</f>
      </c>
      <c r="X18" s="22">
        <f>IF(ISNUMBER($A18),U18,"")</f>
      </c>
      <c r="Y18" s="23">
        <f>IF(ISNUMBER($A18),V18/MAX(W$8:W$32),"")</f>
      </c>
      <c r="Z18" s="23">
        <f>IF(ISNUMBER($A18),W18/MAX(W$8:W$32),"")</f>
      </c>
      <c r="AB18" s="7">
        <f>IF(ISNUMBER($A18),RANK(AD18,AD$8:AD$32),"")</f>
      </c>
      <c r="AC18" s="7">
        <f>IF(ISNUMBER($A18),$C18,"")</f>
      </c>
      <c r="AD18" s="7">
        <f>IF(ISNUMBER($A18),$A18*$N18+AE18/100000,"")</f>
      </c>
      <c r="AE18" s="25">
        <f>IF(ISNUMBER($A18),N(AE17)+1,"")</f>
      </c>
      <c r="AF18" s="6">
        <f>IF(ISNUMBER($A18),VLOOKUP($T18,$AB$8:$AD$32,2,0),"")</f>
      </c>
      <c r="AG18" s="26">
        <f>IF(ISNUMBER($A18),VLOOKUP($T18,$AB$8:$AD$32,3,0),"")</f>
      </c>
      <c r="AH18" s="26">
        <f>IF(ISNUMBER($A18),SUM(AG$8:AG18),"")</f>
      </c>
      <c r="AI18" s="22">
        <f>IF(ISNUMBER($A18),AF18,"")</f>
      </c>
      <c r="AJ18" s="23">
        <f>IF(ISNUMBER($A18),AG18/MAX(AH$8:AH$32),"")</f>
      </c>
      <c r="AK18" s="23">
        <f>IF(ISNUMBER($A18),AH18/MAX(AH$8:AH$32),"")</f>
      </c>
    </row>
    <row r="19" spans="1:37" ht="12.75">
      <c r="A19" s="16"/>
      <c r="B19" s="17">
        <f>N(B18)+1</f>
        <v>12</v>
      </c>
      <c r="C19" s="18"/>
      <c r="D19" s="19">
        <f>IF(D$5&gt;$A19,REPT("I",MAX(0,$A19+5-D$5)),"IIII")</f>
      </c>
      <c r="E19" s="19">
        <f>IF(E$5&gt;$A19,REPT("I",MAX(0,$A19+5-E$5)),"IIII")</f>
      </c>
      <c r="F19" s="19">
        <f>IF(F$5&gt;$A19,REPT("I",MAX(0,$A19+5-F$5)),"IIII")</f>
      </c>
      <c r="G19" s="19">
        <f>IF(G$5&gt;$A19,REPT("I",MAX(0,$A19+5-G$5)),"IIII")</f>
      </c>
      <c r="H19" s="19">
        <f>IF(H$5&gt;$A19,REPT("I",MAX(0,$A19+5-H$5)),"IIII")</f>
      </c>
      <c r="I19" s="19">
        <f>IF(I$5&gt;$A19,REPT("I",MAX(0,$A19+5-I$5)),"IIII")</f>
      </c>
      <c r="J19" s="19">
        <f>IF(J$5&gt;$A19,REPT("I",MAX(0,$A19+5-J$5)),"IIII")</f>
      </c>
      <c r="K19" s="19">
        <f>IF(K$5&gt;$A19,REPT("I",MAX(0,$A19+5-K$5)),"IIII")</f>
      </c>
      <c r="L19" s="19">
        <f>IF(L$5&gt;$A19,REPT("I",MAX(0,$A19+5-L$5)),"IIII")</f>
      </c>
      <c r="M19" s="19">
        <f>IF(M$5&gt;$A19,REPT("I",MAX(0,$A19+5-M$5)),"IIII")</f>
      </c>
      <c r="N19" s="20"/>
      <c r="Q19" s="6">
        <f>IF(ISNUMBER($A19),RANK(S19,S$8:S$32),"")</f>
      </c>
      <c r="R19" s="6">
        <f>IF(ISNUMBER($A19),$C19,"")</f>
      </c>
      <c r="S19" s="6">
        <f>IF(ISNUMBER($A19),$A19+T19/100000,"")</f>
      </c>
      <c r="T19" s="21">
        <f>IF(ISNUMBER($A19),N(T18)+1,"")</f>
      </c>
      <c r="U19" s="7">
        <f>IF(ISNUMBER($A19),VLOOKUP($T19,$Q$8:$S$32,2,0),"")</f>
      </c>
      <c r="V19" s="7">
        <f>(IF(ISNUMBER($A19),TRUNC(VLOOKUP($T19,$Q$8:$S$32,3,0),0),""))</f>
      </c>
      <c r="W19" s="7">
        <f>IF(ISNUMBER($A19),SUM(V$8:V19),"")</f>
      </c>
      <c r="X19" s="22">
        <f>IF(ISNUMBER($A19),U19,"")</f>
      </c>
      <c r="Y19" s="23">
        <f>IF(ISNUMBER($A19),V19/MAX(W$8:W$32),"")</f>
      </c>
      <c r="Z19" s="23">
        <f>IF(ISNUMBER($A19),W19/MAX(W$8:W$32),"")</f>
      </c>
      <c r="AB19" s="7">
        <f>IF(ISNUMBER($A19),RANK(AD19,AD$8:AD$32),"")</f>
      </c>
      <c r="AC19" s="7">
        <f>IF(ISNUMBER($A19),$C19,"")</f>
      </c>
      <c r="AD19" s="7">
        <f>IF(ISNUMBER($A19),$A19*$N19+AE19/100000,"")</f>
      </c>
      <c r="AE19" s="25">
        <f>IF(ISNUMBER($A19),N(AE18)+1,"")</f>
      </c>
      <c r="AF19" s="6">
        <f>IF(ISNUMBER($A19),VLOOKUP($T19,$AB$8:$AD$32,2,0),"")</f>
      </c>
      <c r="AG19" s="26">
        <f>IF(ISNUMBER($A19),VLOOKUP($T19,$AB$8:$AD$32,3,0),"")</f>
      </c>
      <c r="AH19" s="26">
        <f>IF(ISNUMBER($A19),SUM(AG$8:AG19),"")</f>
      </c>
      <c r="AI19" s="22">
        <f>IF(ISNUMBER($A19),AF19,"")</f>
      </c>
      <c r="AJ19" s="23">
        <f>IF(ISNUMBER($A19),AG19/MAX(AH$8:AH$32),"")</f>
      </c>
      <c r="AK19" s="23">
        <f>IF(ISNUMBER($A19),AH19/MAX(AH$8:AH$32),"")</f>
      </c>
    </row>
    <row r="20" spans="1:37" ht="12.75">
      <c r="A20" s="16"/>
      <c r="B20" s="17">
        <f>N(B19)+1</f>
        <v>13</v>
      </c>
      <c r="C20" s="18"/>
      <c r="D20" s="19">
        <f>IF(D$5&gt;$A20,REPT("I",MAX(0,$A20+5-D$5)),"IIII")</f>
      </c>
      <c r="E20" s="19">
        <f>IF(E$5&gt;$A20,REPT("I",MAX(0,$A20+5-E$5)),"IIII")</f>
      </c>
      <c r="F20" s="19">
        <f>IF(F$5&gt;$A20,REPT("I",MAX(0,$A20+5-F$5)),"IIII")</f>
      </c>
      <c r="G20" s="19">
        <f>IF(G$5&gt;$A20,REPT("I",MAX(0,$A20+5-G$5)),"IIII")</f>
      </c>
      <c r="H20" s="19">
        <f>IF(H$5&gt;$A20,REPT("I",MAX(0,$A20+5-H$5)),"IIII")</f>
      </c>
      <c r="I20" s="19">
        <f>IF(I$5&gt;$A20,REPT("I",MAX(0,$A20+5-I$5)),"IIII")</f>
      </c>
      <c r="J20" s="19">
        <f>IF(J$5&gt;$A20,REPT("I",MAX(0,$A20+5-J$5)),"IIII")</f>
      </c>
      <c r="K20" s="19">
        <f>IF(K$5&gt;$A20,REPT("I",MAX(0,$A20+5-K$5)),"IIII")</f>
      </c>
      <c r="L20" s="19">
        <f>IF(L$5&gt;$A20,REPT("I",MAX(0,$A20+5-L$5)),"IIII")</f>
      </c>
      <c r="M20" s="19">
        <f>IF(M$5&gt;$A20,REPT("I",MAX(0,$A20+5-M$5)),"IIII")</f>
      </c>
      <c r="N20" s="20"/>
      <c r="Q20" s="6">
        <f>IF(ISNUMBER($A20),RANK(S20,S$8:S$32),"")</f>
      </c>
      <c r="R20" s="6">
        <f>IF(ISNUMBER($A20),$C20,"")</f>
      </c>
      <c r="S20" s="6">
        <f>IF(ISNUMBER($A20),$A20+T20/100000,"")</f>
      </c>
      <c r="T20" s="21">
        <f>IF(ISNUMBER($A20),N(T19)+1,"")</f>
      </c>
      <c r="U20" s="7">
        <f>IF(ISNUMBER($A20),VLOOKUP($T20,$Q$8:$S$32,2,0),"")</f>
      </c>
      <c r="V20" s="7">
        <f>(IF(ISNUMBER($A20),TRUNC(VLOOKUP($T20,$Q$8:$S$32,3,0),0),""))</f>
      </c>
      <c r="W20" s="7">
        <f>IF(ISNUMBER($A20),SUM(V$8:V20),"")</f>
      </c>
      <c r="X20" s="22">
        <f>IF(ISNUMBER($A20),U20,"")</f>
      </c>
      <c r="Y20" s="23">
        <f>IF(ISNUMBER($A20),V20/MAX(W$8:W$32),"")</f>
      </c>
      <c r="Z20" s="23">
        <f>IF(ISNUMBER($A20),W20/MAX(W$8:W$32),"")</f>
      </c>
      <c r="AB20" s="7">
        <f>IF(ISNUMBER($A20),RANK(AD20,AD$8:AD$32),"")</f>
      </c>
      <c r="AC20" s="7">
        <f>IF(ISNUMBER($A20),$C20,"")</f>
      </c>
      <c r="AD20" s="7">
        <f>IF(ISNUMBER($A20),$A20*$N20+AE20/100000,"")</f>
      </c>
      <c r="AE20" s="25">
        <f>IF(ISNUMBER($A20),N(AE19)+1,"")</f>
      </c>
      <c r="AF20" s="6">
        <f>IF(ISNUMBER($A20),VLOOKUP($T20,$AB$8:$AD$32,2,0),"")</f>
      </c>
      <c r="AG20" s="26">
        <f>IF(ISNUMBER($A20),VLOOKUP($T20,$AB$8:$AD$32,3,0),"")</f>
      </c>
      <c r="AH20" s="26">
        <f>IF(ISNUMBER($A20),SUM(AG$8:AG20),"")</f>
      </c>
      <c r="AI20" s="22">
        <f>IF(ISNUMBER($A20),AF20,"")</f>
      </c>
      <c r="AJ20" s="23">
        <f>IF(ISNUMBER($A20),AG20/MAX(AH$8:AH$32),"")</f>
      </c>
      <c r="AK20" s="23">
        <f>IF(ISNUMBER($A20),AH20/MAX(AH$8:AH$32),"")</f>
      </c>
    </row>
    <row r="21" spans="1:37" ht="12.75">
      <c r="A21" s="16"/>
      <c r="B21" s="17">
        <f>N(B20)+1</f>
        <v>14</v>
      </c>
      <c r="C21" s="18"/>
      <c r="D21" s="19">
        <f>IF(D$5&gt;$A21,REPT("I",MAX(0,$A21+5-D$5)),"IIII")</f>
      </c>
      <c r="E21" s="19">
        <f>IF(E$5&gt;$A21,REPT("I",MAX(0,$A21+5-E$5)),"IIII")</f>
      </c>
      <c r="F21" s="19">
        <f>IF(F$5&gt;$A21,REPT("I",MAX(0,$A21+5-F$5)),"IIII")</f>
      </c>
      <c r="G21" s="19">
        <f>IF(G$5&gt;$A21,REPT("I",MAX(0,$A21+5-G$5)),"IIII")</f>
      </c>
      <c r="H21" s="19">
        <f>IF(H$5&gt;$A21,REPT("I",MAX(0,$A21+5-H$5)),"IIII")</f>
      </c>
      <c r="I21" s="19">
        <f>IF(I$5&gt;$A21,REPT("I",MAX(0,$A21+5-I$5)),"IIII")</f>
      </c>
      <c r="J21" s="19">
        <f>IF(J$5&gt;$A21,REPT("I",MAX(0,$A21+5-J$5)),"IIII")</f>
      </c>
      <c r="K21" s="19">
        <f>IF(K$5&gt;$A21,REPT("I",MAX(0,$A21+5-K$5)),"IIII")</f>
      </c>
      <c r="L21" s="19">
        <f>IF(L$5&gt;$A21,REPT("I",MAX(0,$A21+5-L$5)),"IIII")</f>
      </c>
      <c r="M21" s="19">
        <f>IF(M$5&gt;$A21,REPT("I",MAX(0,$A21+5-M$5)),"IIII")</f>
      </c>
      <c r="N21" s="20"/>
      <c r="Q21" s="6">
        <f>IF(ISNUMBER($A21),RANK(S21,S$8:S$32),"")</f>
      </c>
      <c r="R21" s="6">
        <f>IF(ISNUMBER($A21),$C21,"")</f>
      </c>
      <c r="S21" s="6">
        <f>IF(ISNUMBER($A21),$A21+T21/100000,"")</f>
      </c>
      <c r="T21" s="21">
        <f>IF(ISNUMBER($A21),N(T20)+1,"")</f>
      </c>
      <c r="U21" s="7">
        <f>IF(ISNUMBER($A21),VLOOKUP($T21,$Q$8:$S$32,2,0),"")</f>
      </c>
      <c r="V21" s="7">
        <f>(IF(ISNUMBER($A21),TRUNC(VLOOKUP($T21,$Q$8:$S$32,3,0),0),""))</f>
      </c>
      <c r="W21" s="7">
        <f>IF(ISNUMBER($A21),SUM(V$8:V21),"")</f>
      </c>
      <c r="X21" s="22">
        <f>IF(ISNUMBER($A21),U21,"")</f>
      </c>
      <c r="Y21" s="23">
        <f>IF(ISNUMBER($A21),V21/MAX(W$8:W$32),"")</f>
      </c>
      <c r="Z21" s="23">
        <f>IF(ISNUMBER($A21),W21/MAX(W$8:W$32),"")</f>
      </c>
      <c r="AB21" s="7">
        <f>IF(ISNUMBER($A21),RANK(AD21,AD$8:AD$32),"")</f>
      </c>
      <c r="AC21" s="7">
        <f>IF(ISNUMBER($A21),$C21,"")</f>
      </c>
      <c r="AD21" s="7">
        <f>IF(ISNUMBER($A21),$A21*$N21+AE21/100000,"")</f>
      </c>
      <c r="AE21" s="25">
        <f>IF(ISNUMBER($A21),N(AE20)+1,"")</f>
      </c>
      <c r="AF21" s="6">
        <f>IF(ISNUMBER($A21),VLOOKUP($T21,$AB$8:$AD$32,2,0),"")</f>
      </c>
      <c r="AG21" s="26">
        <f>IF(ISNUMBER($A21),VLOOKUP($T21,$AB$8:$AD$32,3,0),"")</f>
      </c>
      <c r="AH21" s="26">
        <f>IF(ISNUMBER($A21),SUM(AG$8:AG21),"")</f>
      </c>
      <c r="AI21" s="22">
        <f>IF(ISNUMBER($A21),AF21,"")</f>
      </c>
      <c r="AJ21" s="23">
        <f>IF(ISNUMBER($A21),AG21/MAX(AH$8:AH$32),"")</f>
      </c>
      <c r="AK21" s="23">
        <f>IF(ISNUMBER($A21),AH21/MAX(AH$8:AH$32),"")</f>
      </c>
    </row>
    <row r="22" spans="1:37" ht="12.75">
      <c r="A22" s="16"/>
      <c r="B22" s="17">
        <f>N(B21)+1</f>
        <v>15</v>
      </c>
      <c r="C22" s="18"/>
      <c r="D22" s="19">
        <f>IF(D$5&gt;$A22,REPT("I",MAX(0,$A22+5-D$5)),"IIII")</f>
      </c>
      <c r="E22" s="19">
        <f>IF(E$5&gt;$A22,REPT("I",MAX(0,$A22+5-E$5)),"IIII")</f>
      </c>
      <c r="F22" s="19">
        <f>IF(F$5&gt;$A22,REPT("I",MAX(0,$A22+5-F$5)),"IIII")</f>
      </c>
      <c r="G22" s="19">
        <f>IF(G$5&gt;$A22,REPT("I",MAX(0,$A22+5-G$5)),"IIII")</f>
      </c>
      <c r="H22" s="19">
        <f>IF(H$5&gt;$A22,REPT("I",MAX(0,$A22+5-H$5)),"IIII")</f>
      </c>
      <c r="I22" s="19">
        <f>IF(I$5&gt;$A22,REPT("I",MAX(0,$A22+5-I$5)),"IIII")</f>
      </c>
      <c r="J22" s="19">
        <f>IF(J$5&gt;$A22,REPT("I",MAX(0,$A22+5-J$5)),"IIII")</f>
      </c>
      <c r="K22" s="19">
        <f>IF(K$5&gt;$A22,REPT("I",MAX(0,$A22+5-K$5)),"IIII")</f>
      </c>
      <c r="L22" s="19">
        <f>IF(L$5&gt;$A22,REPT("I",MAX(0,$A22+5-L$5)),"IIII")</f>
      </c>
      <c r="M22" s="19">
        <f>IF(M$5&gt;$A22,REPT("I",MAX(0,$A22+5-M$5)),"IIII")</f>
      </c>
      <c r="N22" s="20"/>
      <c r="Q22" s="6">
        <f>IF(ISNUMBER($A22),RANK(S22,S$8:S$32),"")</f>
      </c>
      <c r="R22" s="6">
        <f>IF(ISNUMBER($A22),$C22,"")</f>
      </c>
      <c r="S22" s="6">
        <f>IF(ISNUMBER($A22),$A22+T22/100000,"")</f>
      </c>
      <c r="T22" s="21">
        <f>IF(ISNUMBER($A22),N(T21)+1,"")</f>
      </c>
      <c r="U22" s="7">
        <f>IF(ISNUMBER($A22),VLOOKUP($T22,$Q$8:$S$32,2,0),"")</f>
      </c>
      <c r="V22" s="7">
        <f>(IF(ISNUMBER($A22),TRUNC(VLOOKUP($T22,$Q$8:$S$32,3,0),0),""))</f>
      </c>
      <c r="W22" s="7">
        <f>IF(ISNUMBER($A22),SUM(V$8:V22),"")</f>
      </c>
      <c r="X22" s="22">
        <f>IF(ISNUMBER($A22),U22,"")</f>
      </c>
      <c r="Y22" s="23">
        <f>IF(ISNUMBER($A22),V22/MAX(W$8:W$32),"")</f>
      </c>
      <c r="Z22" s="23">
        <f>IF(ISNUMBER($A22),W22/MAX(W$8:W$32),"")</f>
      </c>
      <c r="AB22" s="7">
        <f>IF(ISNUMBER($A22),RANK(AD22,AD$8:AD$32),"")</f>
      </c>
      <c r="AC22" s="7">
        <f>IF(ISNUMBER($A22),$C22,"")</f>
      </c>
      <c r="AD22" s="7">
        <f>IF(ISNUMBER($A22),$A22*$N22+AE22/100000,"")</f>
      </c>
      <c r="AE22" s="25">
        <f>IF(ISNUMBER($A22),N(AE21)+1,"")</f>
      </c>
      <c r="AF22" s="6">
        <f>IF(ISNUMBER($A22),VLOOKUP($T22,$AB$8:$AD$32,2,0),"")</f>
      </c>
      <c r="AG22" s="26">
        <f>IF(ISNUMBER($A22),VLOOKUP($T22,$AB$8:$AD$32,3,0),"")</f>
      </c>
      <c r="AH22" s="26">
        <f>IF(ISNUMBER($A22),SUM(AG$8:AG22),"")</f>
      </c>
      <c r="AI22" s="22">
        <f>IF(ISNUMBER($A22),AF22,"")</f>
      </c>
      <c r="AJ22" s="23">
        <f>IF(ISNUMBER($A22),AG22/MAX(AH$8:AH$32),"")</f>
      </c>
      <c r="AK22" s="23">
        <f>IF(ISNUMBER($A22),AH22/MAX(AH$8:AH$32),"")</f>
      </c>
    </row>
    <row r="23" spans="1:37" ht="12.75">
      <c r="A23" s="16"/>
      <c r="B23" s="17">
        <f>N(B22)+1</f>
        <v>16</v>
      </c>
      <c r="C23" s="18"/>
      <c r="D23" s="19">
        <f>IF(D$5&gt;$A23,REPT("I",MAX(0,$A23+5-D$5)),"IIII")</f>
      </c>
      <c r="E23" s="19">
        <f>IF(E$5&gt;$A23,REPT("I",MAX(0,$A23+5-E$5)),"IIII")</f>
      </c>
      <c r="F23" s="19">
        <f>IF(F$5&gt;$A23,REPT("I",MAX(0,$A23+5-F$5)),"IIII")</f>
      </c>
      <c r="G23" s="19">
        <f>IF(G$5&gt;$A23,REPT("I",MAX(0,$A23+5-G$5)),"IIII")</f>
      </c>
      <c r="H23" s="19">
        <f>IF(H$5&gt;$A23,REPT("I",MAX(0,$A23+5-H$5)),"IIII")</f>
      </c>
      <c r="I23" s="19">
        <f>IF(I$5&gt;$A23,REPT("I",MAX(0,$A23+5-I$5)),"IIII")</f>
      </c>
      <c r="J23" s="19">
        <f>IF(J$5&gt;$A23,REPT("I",MAX(0,$A23+5-J$5)),"IIII")</f>
      </c>
      <c r="K23" s="19">
        <f>IF(K$5&gt;$A23,REPT("I",MAX(0,$A23+5-K$5)),"IIII")</f>
      </c>
      <c r="L23" s="19">
        <f>IF(L$5&gt;$A23,REPT("I",MAX(0,$A23+5-L$5)),"IIII")</f>
      </c>
      <c r="M23" s="19">
        <f>IF(M$5&gt;$A23,REPT("I",MAX(0,$A23+5-M$5)),"IIII")</f>
      </c>
      <c r="N23" s="20"/>
      <c r="Q23" s="6">
        <f>IF(ISNUMBER($A23),RANK(S23,S$8:S$32),"")</f>
      </c>
      <c r="R23" s="6">
        <f>IF(ISNUMBER($A23),$C23,"")</f>
      </c>
      <c r="S23" s="6">
        <f>IF(ISNUMBER($A23),$A23+T23/100000,"")</f>
      </c>
      <c r="T23" s="21">
        <f>IF(ISNUMBER($A23),N(T22)+1,"")</f>
      </c>
      <c r="U23" s="7">
        <f>IF(ISNUMBER($A23),VLOOKUP($T23,$Q$8:$S$32,2,0),"")</f>
      </c>
      <c r="V23" s="7">
        <f>(IF(ISNUMBER($A23),TRUNC(VLOOKUP($T23,$Q$8:$S$32,3,0),0),""))</f>
      </c>
      <c r="W23" s="7">
        <f>IF(ISNUMBER($A23),SUM(V$8:V23),"")</f>
      </c>
      <c r="X23" s="22">
        <f>IF(ISNUMBER($A23),U23,"")</f>
      </c>
      <c r="Y23" s="23">
        <f>IF(ISNUMBER($A23),V23/MAX(W$8:W$32),"")</f>
      </c>
      <c r="Z23" s="23">
        <f>IF(ISNUMBER($A23),W23/MAX(W$8:W$32),"")</f>
      </c>
      <c r="AB23" s="7">
        <f>IF(ISNUMBER($A23),RANK(AD23,AD$8:AD$32),"")</f>
      </c>
      <c r="AC23" s="7">
        <f>IF(ISNUMBER($A23),$C23,"")</f>
      </c>
      <c r="AD23" s="7">
        <f>IF(ISNUMBER($A23),$A23*$N23+AE23/100000,"")</f>
      </c>
      <c r="AE23" s="25">
        <f>IF(ISNUMBER($A23),N(AE22)+1,"")</f>
      </c>
      <c r="AF23" s="6">
        <f>IF(ISNUMBER($A23),VLOOKUP($T23,$AB$8:$AD$32,2,0),"")</f>
      </c>
      <c r="AG23" s="26">
        <f>IF(ISNUMBER($A23),VLOOKUP($T23,$AB$8:$AD$32,3,0),"")</f>
      </c>
      <c r="AH23" s="26">
        <f>IF(ISNUMBER($A23),SUM(AG$8:AG23),"")</f>
      </c>
      <c r="AI23" s="22">
        <f>IF(ISNUMBER($A23),AF23,"")</f>
      </c>
      <c r="AJ23" s="23">
        <f>IF(ISNUMBER($A23),AG23/MAX(AH$8:AH$32),"")</f>
      </c>
      <c r="AK23" s="23">
        <f>IF(ISNUMBER($A23),AH23/MAX(AH$8:AH$32),"")</f>
      </c>
    </row>
    <row r="24" spans="1:37" ht="12.75">
      <c r="A24" s="16"/>
      <c r="B24" s="17">
        <f>N(B23)+1</f>
        <v>17</v>
      </c>
      <c r="C24" s="18"/>
      <c r="D24" s="19">
        <f>IF(D$5&gt;$A24,REPT("I",MAX(0,$A24+5-D$5)),"IIII")</f>
      </c>
      <c r="E24" s="19">
        <f>IF(E$5&gt;$A24,REPT("I",MAX(0,$A24+5-E$5)),"IIII")</f>
      </c>
      <c r="F24" s="19">
        <f>IF(F$5&gt;$A24,REPT("I",MAX(0,$A24+5-F$5)),"IIII")</f>
      </c>
      <c r="G24" s="19">
        <f>IF(G$5&gt;$A24,REPT("I",MAX(0,$A24+5-G$5)),"IIII")</f>
      </c>
      <c r="H24" s="19">
        <f>IF(H$5&gt;$A24,REPT("I",MAX(0,$A24+5-H$5)),"IIII")</f>
      </c>
      <c r="I24" s="19">
        <f>IF(I$5&gt;$A24,REPT("I",MAX(0,$A24+5-I$5)),"IIII")</f>
      </c>
      <c r="J24" s="19">
        <f>IF(J$5&gt;$A24,REPT("I",MAX(0,$A24+5-J$5)),"IIII")</f>
      </c>
      <c r="K24" s="19">
        <f>IF(K$5&gt;$A24,REPT("I",MAX(0,$A24+5-K$5)),"IIII")</f>
      </c>
      <c r="L24" s="19">
        <f>IF(L$5&gt;$A24,REPT("I",MAX(0,$A24+5-L$5)),"IIII")</f>
      </c>
      <c r="M24" s="19">
        <f>IF(M$5&gt;$A24,REPT("I",MAX(0,$A24+5-M$5)),"IIII")</f>
      </c>
      <c r="N24" s="20"/>
      <c r="Q24" s="6">
        <f>IF(ISNUMBER($A24),RANK(S24,S$8:S$32),"")</f>
      </c>
      <c r="R24" s="6">
        <f>IF(ISNUMBER($A24),$C24,"")</f>
      </c>
      <c r="S24" s="6">
        <f>IF(ISNUMBER($A24),$A24+T24/100000,"")</f>
      </c>
      <c r="T24" s="21">
        <f>IF(ISNUMBER($A24),N(T23)+1,"")</f>
      </c>
      <c r="U24" s="7">
        <f>IF(ISNUMBER($A24),VLOOKUP($T24,$Q$8:$S$32,2,0),"")</f>
      </c>
      <c r="V24" s="7">
        <f>(IF(ISNUMBER($A24),TRUNC(VLOOKUP($T24,$Q$8:$S$32,3,0),0),""))</f>
      </c>
      <c r="W24" s="7">
        <f>IF(ISNUMBER($A24),SUM(V$8:V24),"")</f>
      </c>
      <c r="X24" s="22">
        <f>IF(ISNUMBER($A24),U24,"")</f>
      </c>
      <c r="Y24" s="23">
        <f>IF(ISNUMBER($A24),V24/MAX(W$8:W$32),"")</f>
      </c>
      <c r="Z24" s="23">
        <f>IF(ISNUMBER($A24),W24/MAX(W$8:W$32),"")</f>
      </c>
      <c r="AB24" s="7">
        <f>IF(ISNUMBER($A24),RANK(AD24,AD$8:AD$32),"")</f>
      </c>
      <c r="AC24" s="7">
        <f>IF(ISNUMBER($A24),$C24,"")</f>
      </c>
      <c r="AD24" s="7">
        <f>IF(ISNUMBER($A24),$A24*$N24+AE24/100000,"")</f>
      </c>
      <c r="AE24" s="25">
        <f>IF(ISNUMBER($A24),N(AE23)+1,"")</f>
      </c>
      <c r="AF24" s="6">
        <f>IF(ISNUMBER($A24),VLOOKUP($T24,$AB$8:$AD$32,2,0),"")</f>
      </c>
      <c r="AG24" s="26">
        <f>IF(ISNUMBER($A24),VLOOKUP($T24,$AB$8:$AD$32,3,0),"")</f>
      </c>
      <c r="AH24" s="26">
        <f>IF(ISNUMBER($A24),SUM(AG$8:AG24),"")</f>
      </c>
      <c r="AI24" s="22">
        <f>IF(ISNUMBER($A24),AF24,"")</f>
      </c>
      <c r="AJ24" s="23">
        <f>IF(ISNUMBER($A24),AG24/MAX(AH$8:AH$32),"")</f>
      </c>
      <c r="AK24" s="23">
        <f>IF(ISNUMBER($A24),AH24/MAX(AH$8:AH$32),"")</f>
      </c>
    </row>
    <row r="25" spans="1:37" ht="12.75">
      <c r="A25" s="16"/>
      <c r="B25" s="17">
        <f>N(B24)+1</f>
        <v>18</v>
      </c>
      <c r="C25" s="18"/>
      <c r="D25" s="19">
        <f>IF(D$5&gt;$A25,REPT("I",MAX(0,$A25+5-D$5)),"IIII")</f>
      </c>
      <c r="E25" s="19">
        <f>IF(E$5&gt;$A25,REPT("I",MAX(0,$A25+5-E$5)),"IIII")</f>
      </c>
      <c r="F25" s="19">
        <f>IF(F$5&gt;$A25,REPT("I",MAX(0,$A25+5-F$5)),"IIII")</f>
      </c>
      <c r="G25" s="19">
        <f>IF(G$5&gt;$A25,REPT("I",MAX(0,$A25+5-G$5)),"IIII")</f>
      </c>
      <c r="H25" s="19">
        <f>IF(H$5&gt;$A25,REPT("I",MAX(0,$A25+5-H$5)),"IIII")</f>
      </c>
      <c r="I25" s="19">
        <f>IF(I$5&gt;$A25,REPT("I",MAX(0,$A25+5-I$5)),"IIII")</f>
      </c>
      <c r="J25" s="19">
        <f>IF(J$5&gt;$A25,REPT("I",MAX(0,$A25+5-J$5)),"IIII")</f>
      </c>
      <c r="K25" s="19">
        <f>IF(K$5&gt;$A25,REPT("I",MAX(0,$A25+5-K$5)),"IIII")</f>
      </c>
      <c r="L25" s="19">
        <f>IF(L$5&gt;$A25,REPT("I",MAX(0,$A25+5-L$5)),"IIII")</f>
      </c>
      <c r="M25" s="19">
        <f>IF(M$5&gt;$A25,REPT("I",MAX(0,$A25+5-M$5)),"IIII")</f>
      </c>
      <c r="N25" s="20"/>
      <c r="Q25" s="6">
        <f>IF(ISNUMBER($A25),RANK(S25,S$8:S$32),"")</f>
      </c>
      <c r="R25" s="6">
        <f>IF(ISNUMBER($A25),$C25,"")</f>
      </c>
      <c r="S25" s="6">
        <f>IF(ISNUMBER($A25),$A25+T25/100000,"")</f>
      </c>
      <c r="T25" s="21">
        <f>IF(ISNUMBER($A25),N(T24)+1,"")</f>
      </c>
      <c r="U25" s="7">
        <f>IF(ISNUMBER($A25),VLOOKUP($T25,$Q$8:$S$32,2,0),"")</f>
      </c>
      <c r="V25" s="7">
        <f>(IF(ISNUMBER($A25),TRUNC(VLOOKUP($T25,$Q$8:$S$32,3,0),0),""))</f>
      </c>
      <c r="W25" s="7">
        <f>IF(ISNUMBER($A25),SUM(V$8:V25),"")</f>
      </c>
      <c r="X25" s="22">
        <f>IF(ISNUMBER($A25),U25,"")</f>
      </c>
      <c r="Y25" s="23">
        <f>IF(ISNUMBER($A25),V25/MAX(W$8:W$32),"")</f>
      </c>
      <c r="Z25" s="23">
        <f>IF(ISNUMBER($A25),W25/MAX(W$8:W$32),"")</f>
      </c>
      <c r="AB25" s="7">
        <f>IF(ISNUMBER($A25),RANK(AD25,AD$8:AD$32),"")</f>
      </c>
      <c r="AC25" s="7">
        <f>IF(ISNUMBER($A25),$C25,"")</f>
      </c>
      <c r="AD25" s="7">
        <f>IF(ISNUMBER($A25),$A25*$N25+AE25/100000,"")</f>
      </c>
      <c r="AE25" s="25">
        <f>IF(ISNUMBER($A25),N(AE24)+1,"")</f>
      </c>
      <c r="AF25" s="6">
        <f>IF(ISNUMBER($A25),VLOOKUP($T25,$AB$8:$AD$32,2,0),"")</f>
      </c>
      <c r="AG25" s="26">
        <f>IF(ISNUMBER($A25),VLOOKUP($T25,$AB$8:$AD$32,3,0),"")</f>
      </c>
      <c r="AH25" s="26">
        <f>IF(ISNUMBER($A25),SUM(AG$8:AG25),"")</f>
      </c>
      <c r="AI25" s="22">
        <f>IF(ISNUMBER($A25),AF25,"")</f>
      </c>
      <c r="AJ25" s="23">
        <f>IF(ISNUMBER($A25),AG25/MAX(AH$8:AH$32),"")</f>
      </c>
      <c r="AK25" s="23">
        <f>IF(ISNUMBER($A25),AH25/MAX(AH$8:AH$32),"")</f>
      </c>
    </row>
    <row r="26" spans="1:37" ht="12.75">
      <c r="A26" s="16"/>
      <c r="B26" s="17">
        <f>N(B25)+1</f>
        <v>19</v>
      </c>
      <c r="C26" s="18"/>
      <c r="D26" s="19">
        <f>IF(D$5&gt;$A26,REPT("I",MAX(0,$A26+5-D$5)),"IIII")</f>
      </c>
      <c r="E26" s="19">
        <f>IF(E$5&gt;$A26,REPT("I",MAX(0,$A26+5-E$5)),"IIII")</f>
      </c>
      <c r="F26" s="19">
        <f>IF(F$5&gt;$A26,REPT("I",MAX(0,$A26+5-F$5)),"IIII")</f>
      </c>
      <c r="G26" s="19">
        <f>IF(G$5&gt;$A26,REPT("I",MAX(0,$A26+5-G$5)),"IIII")</f>
      </c>
      <c r="H26" s="19">
        <f>IF(H$5&gt;$A26,REPT("I",MAX(0,$A26+5-H$5)),"IIII")</f>
      </c>
      <c r="I26" s="19">
        <f>IF(I$5&gt;$A26,REPT("I",MAX(0,$A26+5-I$5)),"IIII")</f>
      </c>
      <c r="J26" s="19">
        <f>IF(J$5&gt;$A26,REPT("I",MAX(0,$A26+5-J$5)),"IIII")</f>
      </c>
      <c r="K26" s="19">
        <f>IF(K$5&gt;$A26,REPT("I",MAX(0,$A26+5-K$5)),"IIII")</f>
      </c>
      <c r="L26" s="19">
        <f>IF(L$5&gt;$A26,REPT("I",MAX(0,$A26+5-L$5)),"IIII")</f>
      </c>
      <c r="M26" s="19">
        <f>IF(M$5&gt;$A26,REPT("I",MAX(0,$A26+5-M$5)),"IIII")</f>
      </c>
      <c r="N26" s="20"/>
      <c r="Q26" s="6">
        <f>IF(ISNUMBER($A26),RANK(S26,S$8:S$32),"")</f>
      </c>
      <c r="R26" s="6">
        <f>IF(ISNUMBER($A26),$C26,"")</f>
      </c>
      <c r="S26" s="6">
        <f>IF(ISNUMBER($A26),$A26+T26/100000,"")</f>
      </c>
      <c r="T26" s="21">
        <f>IF(ISNUMBER($A26),N(T25)+1,"")</f>
      </c>
      <c r="U26" s="7">
        <f>IF(ISNUMBER($A26),VLOOKUP($T26,$Q$8:$S$32,2,0),"")</f>
      </c>
      <c r="V26" s="7">
        <f>(IF(ISNUMBER($A26),TRUNC(VLOOKUP($T26,$Q$8:$S$32,3,0),0),""))</f>
      </c>
      <c r="W26" s="7">
        <f>IF(ISNUMBER($A26),SUM(V$8:V26),"")</f>
      </c>
      <c r="X26" s="22">
        <f>IF(ISNUMBER($A26),U26,"")</f>
      </c>
      <c r="Y26" s="23">
        <f>IF(ISNUMBER($A26),V26/MAX(W$8:W$32),"")</f>
      </c>
      <c r="Z26" s="23">
        <f>IF(ISNUMBER($A26),W26/MAX(W$8:W$32),"")</f>
      </c>
      <c r="AB26" s="7">
        <f>IF(ISNUMBER($A26),RANK(AD26,AD$8:AD$32),"")</f>
      </c>
      <c r="AC26" s="7">
        <f>IF(ISNUMBER($A26),$C26,"")</f>
      </c>
      <c r="AD26" s="7">
        <f>IF(ISNUMBER($A26),$A26*$N26+AE26/100000,"")</f>
      </c>
      <c r="AE26" s="25">
        <f>IF(ISNUMBER($A26),N(AE25)+1,"")</f>
      </c>
      <c r="AF26" s="6">
        <f>IF(ISNUMBER($A26),VLOOKUP($T26,$AB$8:$AD$32,2,0),"")</f>
      </c>
      <c r="AG26" s="26">
        <f>IF(ISNUMBER($A26),VLOOKUP($T26,$AB$8:$AD$32,3,0),"")</f>
      </c>
      <c r="AH26" s="26">
        <f>IF(ISNUMBER($A26),SUM(AG$8:AG26),"")</f>
      </c>
      <c r="AI26" s="22">
        <f>IF(ISNUMBER($A26),AF26,"")</f>
      </c>
      <c r="AJ26" s="23">
        <f>IF(ISNUMBER($A26),AG26/MAX(AH$8:AH$32),"")</f>
      </c>
      <c r="AK26" s="23">
        <f>IF(ISNUMBER($A26),AH26/MAX(AH$8:AH$32),"")</f>
      </c>
    </row>
    <row r="27" spans="1:37" ht="12.75">
      <c r="A27" s="16"/>
      <c r="B27" s="17">
        <f>N(B26)+1</f>
        <v>20</v>
      </c>
      <c r="C27" s="18"/>
      <c r="D27" s="19">
        <f>IF(D$5&gt;$A27,REPT("I",MAX(0,$A27+5-D$5)),"IIII")</f>
      </c>
      <c r="E27" s="19">
        <f>IF(E$5&gt;$A27,REPT("I",MAX(0,$A27+5-E$5)),"IIII")</f>
      </c>
      <c r="F27" s="19">
        <f>IF(F$5&gt;$A27,REPT("I",MAX(0,$A27+5-F$5)),"IIII")</f>
      </c>
      <c r="G27" s="19">
        <f>IF(G$5&gt;$A27,REPT("I",MAX(0,$A27+5-G$5)),"IIII")</f>
      </c>
      <c r="H27" s="19">
        <f>IF(H$5&gt;$A27,REPT("I",MAX(0,$A27+5-H$5)),"IIII")</f>
      </c>
      <c r="I27" s="19">
        <f>IF(I$5&gt;$A27,REPT("I",MAX(0,$A27+5-I$5)),"IIII")</f>
      </c>
      <c r="J27" s="19">
        <f>IF(J$5&gt;$A27,REPT("I",MAX(0,$A27+5-J$5)),"IIII")</f>
      </c>
      <c r="K27" s="19">
        <f>IF(K$5&gt;$A27,REPT("I",MAX(0,$A27+5-K$5)),"IIII")</f>
      </c>
      <c r="L27" s="19">
        <f>IF(L$5&gt;$A27,REPT("I",MAX(0,$A27+5-L$5)),"IIII")</f>
      </c>
      <c r="M27" s="19">
        <f>IF(M$5&gt;$A27,REPT("I",MAX(0,$A27+5-M$5)),"IIII")</f>
      </c>
      <c r="N27" s="20"/>
      <c r="Q27" s="6">
        <f>IF(ISNUMBER($A27),RANK(S27,S$8:S$32),"")</f>
      </c>
      <c r="R27" s="6">
        <f>IF(ISNUMBER($A27),$C27,"")</f>
      </c>
      <c r="S27" s="6">
        <f>IF(ISNUMBER($A27),$A27+T27/100000,"")</f>
      </c>
      <c r="T27" s="21">
        <f>IF(ISNUMBER($A27),N(T26)+1,"")</f>
      </c>
      <c r="U27" s="7">
        <f>IF(ISNUMBER($A27),VLOOKUP($T27,$Q$8:$S$32,2,0),"")</f>
      </c>
      <c r="V27" s="7">
        <f>(IF(ISNUMBER($A27),TRUNC(VLOOKUP($T27,$Q$8:$S$32,3,0),0),""))</f>
      </c>
      <c r="W27" s="7">
        <f>IF(ISNUMBER($A27),SUM(V$8:V27),"")</f>
      </c>
      <c r="X27" s="22">
        <f>IF(ISNUMBER($A27),U27,"")</f>
      </c>
      <c r="Y27" s="23">
        <f>IF(ISNUMBER($A27),V27/MAX(W$8:W$32),"")</f>
      </c>
      <c r="Z27" s="23">
        <f>IF(ISNUMBER($A27),W27/MAX(W$8:W$32),"")</f>
      </c>
      <c r="AB27" s="7">
        <f>IF(ISNUMBER($A27),RANK(AD27,AD$8:AD$32),"")</f>
      </c>
      <c r="AC27" s="7">
        <f>IF(ISNUMBER($A27),$C27,"")</f>
      </c>
      <c r="AD27" s="7">
        <f>IF(ISNUMBER($A27),$A27*$N27+AE27/100000,"")</f>
      </c>
      <c r="AE27" s="25">
        <f>IF(ISNUMBER($A27),N(AE26)+1,"")</f>
      </c>
      <c r="AF27" s="6">
        <f>IF(ISNUMBER($A27),VLOOKUP($T27,$AB$8:$AD$32,2,0),"")</f>
      </c>
      <c r="AG27" s="26">
        <f>IF(ISNUMBER($A27),VLOOKUP($T27,$AB$8:$AD$32,3,0),"")</f>
      </c>
      <c r="AH27" s="26">
        <f>IF(ISNUMBER($A27),SUM(AG$8:AG27),"")</f>
      </c>
      <c r="AI27" s="22">
        <f>IF(ISNUMBER($A27),AF27,"")</f>
      </c>
      <c r="AJ27" s="23">
        <f>IF(ISNUMBER($A27),AG27/MAX(AH$8:AH$32),"")</f>
      </c>
      <c r="AK27" s="23">
        <f>IF(ISNUMBER($A27),AH27/MAX(AH$8:AH$32),"")</f>
      </c>
    </row>
    <row r="28" spans="1:37" ht="12.75">
      <c r="A28" s="16"/>
      <c r="B28" s="17">
        <f>N(B27)+1</f>
        <v>21</v>
      </c>
      <c r="C28" s="18"/>
      <c r="D28" s="19">
        <f>IF(D$5&gt;$A28,REPT("I",MAX(0,$A28+5-D$5)),"IIII")</f>
      </c>
      <c r="E28" s="19">
        <f>IF(E$5&gt;$A28,REPT("I",MAX(0,$A28+5-E$5)),"IIII")</f>
      </c>
      <c r="F28" s="19">
        <f>IF(F$5&gt;$A28,REPT("I",MAX(0,$A28+5-F$5)),"IIII")</f>
      </c>
      <c r="G28" s="19">
        <f>IF(G$5&gt;$A28,REPT("I",MAX(0,$A28+5-G$5)),"IIII")</f>
      </c>
      <c r="H28" s="19">
        <f>IF(H$5&gt;$A28,REPT("I",MAX(0,$A28+5-H$5)),"IIII")</f>
      </c>
      <c r="I28" s="19">
        <f>IF(I$5&gt;$A28,REPT("I",MAX(0,$A28+5-I$5)),"IIII")</f>
      </c>
      <c r="J28" s="19">
        <f>IF(J$5&gt;$A28,REPT("I",MAX(0,$A28+5-J$5)),"IIII")</f>
      </c>
      <c r="K28" s="19">
        <f>IF(K$5&gt;$A28,REPT("I",MAX(0,$A28+5-K$5)),"IIII")</f>
      </c>
      <c r="L28" s="19">
        <f>IF(L$5&gt;$A28,REPT("I",MAX(0,$A28+5-L$5)),"IIII")</f>
      </c>
      <c r="M28" s="19">
        <f>IF(M$5&gt;$A28,REPT("I",MAX(0,$A28+5-M$5)),"IIII")</f>
      </c>
      <c r="N28" s="20"/>
      <c r="Q28" s="6">
        <f>IF(ISNUMBER($A28),RANK(S28,S$8:S$32),"")</f>
      </c>
      <c r="R28" s="6">
        <f>IF(ISNUMBER($A28),$C28,"")</f>
      </c>
      <c r="S28" s="6">
        <f>IF(ISNUMBER($A28),$A28+T28/100000,"")</f>
      </c>
      <c r="T28" s="21">
        <f>IF(ISNUMBER($A28),N(T27)+1,"")</f>
      </c>
      <c r="U28" s="7">
        <f>IF(ISNUMBER($A28),VLOOKUP($T28,$Q$8:$S$32,2,0),"")</f>
      </c>
      <c r="V28" s="7">
        <f>(IF(ISNUMBER($A28),TRUNC(VLOOKUP($T28,$Q$8:$S$32,3,0),0),""))</f>
      </c>
      <c r="W28" s="7">
        <f>IF(ISNUMBER($A28),SUM(V$8:V28),"")</f>
      </c>
      <c r="X28" s="22">
        <f>IF(ISNUMBER($A28),U28,"")</f>
      </c>
      <c r="Y28" s="23">
        <f>IF(ISNUMBER($A28),V28/MAX(W$8:W$32),"")</f>
      </c>
      <c r="Z28" s="23">
        <f>IF(ISNUMBER($A28),W28/MAX(W$8:W$32),"")</f>
      </c>
      <c r="AB28" s="7">
        <f>IF(ISNUMBER($A28),RANK(AD28,AD$8:AD$32),"")</f>
      </c>
      <c r="AC28" s="7">
        <f>IF(ISNUMBER($A28),$C28,"")</f>
      </c>
      <c r="AD28" s="7">
        <f>IF(ISNUMBER($A28),$A28*$N28+AE28/100000,"")</f>
      </c>
      <c r="AE28" s="25">
        <f>IF(ISNUMBER($A28),N(AE27)+1,"")</f>
      </c>
      <c r="AF28" s="6">
        <f>IF(ISNUMBER($A28),VLOOKUP($T28,$AB$8:$AD$32,2,0),"")</f>
      </c>
      <c r="AG28" s="26">
        <f>IF(ISNUMBER($A28),VLOOKUP($T28,$AB$8:$AD$32,3,0),"")</f>
      </c>
      <c r="AH28" s="26">
        <f>IF(ISNUMBER($A28),SUM(AG$8:AG28),"")</f>
      </c>
      <c r="AI28" s="22">
        <f>IF(ISNUMBER($A28),AF28,"")</f>
      </c>
      <c r="AJ28" s="23">
        <f>IF(ISNUMBER($A28),AG28/MAX(AH$8:AH$32),"")</f>
      </c>
      <c r="AK28" s="23">
        <f>IF(ISNUMBER($A28),AH28/MAX(AH$8:AH$32),"")</f>
      </c>
    </row>
    <row r="29" spans="1:37" ht="12.75">
      <c r="A29" s="16"/>
      <c r="B29" s="17">
        <f>N(B28)+1</f>
        <v>22</v>
      </c>
      <c r="C29" s="18"/>
      <c r="D29" s="19">
        <f>IF(D$5&gt;$A29,REPT("I",MAX(0,$A29+5-D$5)),"IIII")</f>
      </c>
      <c r="E29" s="19">
        <f>IF(E$5&gt;$A29,REPT("I",MAX(0,$A29+5-E$5)),"IIII")</f>
      </c>
      <c r="F29" s="19">
        <f>IF(F$5&gt;$A29,REPT("I",MAX(0,$A29+5-F$5)),"IIII")</f>
      </c>
      <c r="G29" s="19">
        <f>IF(G$5&gt;$A29,REPT("I",MAX(0,$A29+5-G$5)),"IIII")</f>
      </c>
      <c r="H29" s="19">
        <f>IF(H$5&gt;$A29,REPT("I",MAX(0,$A29+5-H$5)),"IIII")</f>
      </c>
      <c r="I29" s="19">
        <f>IF(I$5&gt;$A29,REPT("I",MAX(0,$A29+5-I$5)),"IIII")</f>
      </c>
      <c r="J29" s="19">
        <f>IF(J$5&gt;$A29,REPT("I",MAX(0,$A29+5-J$5)),"IIII")</f>
      </c>
      <c r="K29" s="19">
        <f>IF(K$5&gt;$A29,REPT("I",MAX(0,$A29+5-K$5)),"IIII")</f>
      </c>
      <c r="L29" s="19">
        <f>IF(L$5&gt;$A29,REPT("I",MAX(0,$A29+5-L$5)),"IIII")</f>
      </c>
      <c r="M29" s="19">
        <f>IF(M$5&gt;$A29,REPT("I",MAX(0,$A29+5-M$5)),"IIII")</f>
      </c>
      <c r="N29" s="20"/>
      <c r="Q29" s="6">
        <f>IF(ISNUMBER($A29),RANK(S29,S$8:S$32),"")</f>
      </c>
      <c r="R29" s="6">
        <f>IF(ISNUMBER($A29),$C29,"")</f>
      </c>
      <c r="S29" s="6">
        <f>IF(ISNUMBER($A29),$A29+T29/100000,"")</f>
      </c>
      <c r="T29" s="21">
        <f>IF(ISNUMBER($A29),N(T28)+1,"")</f>
      </c>
      <c r="U29" s="7">
        <f>IF(ISNUMBER($A29),VLOOKUP($T29,$Q$8:$S$32,2,0),"")</f>
      </c>
      <c r="V29" s="7">
        <f>(IF(ISNUMBER($A29),TRUNC(VLOOKUP($T29,$Q$8:$S$32,3,0),0),""))</f>
      </c>
      <c r="W29" s="7">
        <f>IF(ISNUMBER($A29),SUM(V$8:V29),"")</f>
      </c>
      <c r="X29" s="22">
        <f>IF(ISNUMBER($A29),U29,"")</f>
      </c>
      <c r="Y29" s="23">
        <f>IF(ISNUMBER($A29),V29/MAX(W$8:W$32),"")</f>
      </c>
      <c r="Z29" s="23">
        <f>IF(ISNUMBER($A29),W29/MAX(W$8:W$32),"")</f>
      </c>
      <c r="AB29" s="7">
        <f>IF(ISNUMBER($A29),RANK(AD29,AD$8:AD$32),"")</f>
      </c>
      <c r="AC29" s="7">
        <f>IF(ISNUMBER($A29),$C29,"")</f>
      </c>
      <c r="AD29" s="7">
        <f>IF(ISNUMBER($A29),$A29*$N29+AE29/100000,"")</f>
      </c>
      <c r="AE29" s="25">
        <f>IF(ISNUMBER($A29),N(AE28)+1,"")</f>
      </c>
      <c r="AF29" s="6">
        <f>IF(ISNUMBER($A29),VLOOKUP($T29,$AB$8:$AD$32,2,0),"")</f>
      </c>
      <c r="AG29" s="26">
        <f>IF(ISNUMBER($A29),VLOOKUP($T29,$AB$8:$AD$32,3,0),"")</f>
      </c>
      <c r="AH29" s="26">
        <f>IF(ISNUMBER($A29),SUM(AG$8:AG29),"")</f>
      </c>
      <c r="AI29" s="22">
        <f>IF(ISNUMBER($A29),AF29,"")</f>
      </c>
      <c r="AJ29" s="23">
        <f>IF(ISNUMBER($A29),AG29/MAX(AH$8:AH$32),"")</f>
      </c>
      <c r="AK29" s="23">
        <f>IF(ISNUMBER($A29),AH29/MAX(AH$8:AH$32),"")</f>
      </c>
    </row>
    <row r="30" spans="1:37" ht="12.75">
      <c r="A30" s="16"/>
      <c r="B30" s="17">
        <f>N(B29)+1</f>
        <v>23</v>
      </c>
      <c r="C30" s="18"/>
      <c r="D30" s="19">
        <f>IF(D$5&gt;$A30,REPT("I",MAX(0,$A30+5-D$5)),"IIII")</f>
      </c>
      <c r="E30" s="19">
        <f>IF(E$5&gt;$A30,REPT("I",MAX(0,$A30+5-E$5)),"IIII")</f>
      </c>
      <c r="F30" s="19">
        <f>IF(F$5&gt;$A30,REPT("I",MAX(0,$A30+5-F$5)),"IIII")</f>
      </c>
      <c r="G30" s="19">
        <f>IF(G$5&gt;$A30,REPT("I",MAX(0,$A30+5-G$5)),"IIII")</f>
      </c>
      <c r="H30" s="19">
        <f>IF(H$5&gt;$A30,REPT("I",MAX(0,$A30+5-H$5)),"IIII")</f>
      </c>
      <c r="I30" s="19">
        <f>IF(I$5&gt;$A30,REPT("I",MAX(0,$A30+5-I$5)),"IIII")</f>
      </c>
      <c r="J30" s="19">
        <f>IF(J$5&gt;$A30,REPT("I",MAX(0,$A30+5-J$5)),"IIII")</f>
      </c>
      <c r="K30" s="19">
        <f>IF(K$5&gt;$A30,REPT("I",MAX(0,$A30+5-K$5)),"IIII")</f>
      </c>
      <c r="L30" s="19">
        <f>IF(L$5&gt;$A30,REPT("I",MAX(0,$A30+5-L$5)),"IIII")</f>
      </c>
      <c r="M30" s="19">
        <f>IF(M$5&gt;$A30,REPT("I",MAX(0,$A30+5-M$5)),"IIII")</f>
      </c>
      <c r="N30" s="20"/>
      <c r="Q30" s="6">
        <f>IF(ISNUMBER($A30),RANK(S30,S$8:S$32),"")</f>
      </c>
      <c r="R30" s="6">
        <f>IF(ISNUMBER($A30),$C30,"")</f>
      </c>
      <c r="S30" s="6">
        <f>IF(ISNUMBER($A30),$A30+T30/100000,"")</f>
      </c>
      <c r="T30" s="21">
        <f>IF(ISNUMBER($A30),N(T29)+1,"")</f>
      </c>
      <c r="U30" s="7">
        <f>IF(ISNUMBER($A30),VLOOKUP($T30,$Q$8:$S$32,2,0),"")</f>
      </c>
      <c r="V30" s="7">
        <f>(IF(ISNUMBER($A30),TRUNC(VLOOKUP($T30,$Q$8:$S$32,3,0),0),""))</f>
      </c>
      <c r="W30" s="7">
        <f>IF(ISNUMBER($A30),SUM(V$8:V30),"")</f>
      </c>
      <c r="X30" s="22">
        <f>IF(ISNUMBER($A30),U30,"")</f>
      </c>
      <c r="Y30" s="23">
        <f>IF(ISNUMBER($A30),V30/MAX(W$8:W$32),"")</f>
      </c>
      <c r="Z30" s="23">
        <f>IF(ISNUMBER($A30),W30/MAX(W$8:W$32),"")</f>
      </c>
      <c r="AB30" s="7">
        <f>IF(ISNUMBER($A30),RANK(AD30,AD$8:AD$32),"")</f>
      </c>
      <c r="AC30" s="7">
        <f>IF(ISNUMBER($A30),$C30,"")</f>
      </c>
      <c r="AD30" s="7">
        <f>IF(ISNUMBER($A30),$A30*$N30+AE30/100000,"")</f>
      </c>
      <c r="AE30" s="25">
        <f>IF(ISNUMBER($A30),N(AE29)+1,"")</f>
      </c>
      <c r="AF30" s="6">
        <f>IF(ISNUMBER($A30),VLOOKUP($T30,$AB$8:$AD$32,2,0),"")</f>
      </c>
      <c r="AG30" s="26">
        <f>IF(ISNUMBER($A30),VLOOKUP($T30,$AB$8:$AD$32,3,0),"")</f>
      </c>
      <c r="AH30" s="26">
        <f>IF(ISNUMBER($A30),SUM(AG$8:AG30),"")</f>
      </c>
      <c r="AI30" s="22">
        <f>IF(ISNUMBER($A30),AF30,"")</f>
      </c>
      <c r="AJ30" s="23">
        <f>IF(ISNUMBER($A30),AG30/MAX(AH$8:AH$32),"")</f>
      </c>
      <c r="AK30" s="23">
        <f>IF(ISNUMBER($A30),AH30/MAX(AH$8:AH$32),"")</f>
      </c>
    </row>
    <row r="31" spans="1:37" ht="12.75">
      <c r="A31" s="16"/>
      <c r="B31" s="17">
        <f>N(B30)+1</f>
        <v>24</v>
      </c>
      <c r="C31" s="18"/>
      <c r="D31" s="19">
        <f>IF(D$5&gt;$A31,REPT("I",MAX(0,$A31+5-D$5)),"IIII")</f>
      </c>
      <c r="E31" s="19">
        <f>IF(E$5&gt;$A31,REPT("I",MAX(0,$A31+5-E$5)),"IIII")</f>
      </c>
      <c r="F31" s="19">
        <f>IF(F$5&gt;$A31,REPT("I",MAX(0,$A31+5-F$5)),"IIII")</f>
      </c>
      <c r="G31" s="19">
        <f>IF(G$5&gt;$A31,REPT("I",MAX(0,$A31+5-G$5)),"IIII")</f>
      </c>
      <c r="H31" s="19">
        <f>IF(H$5&gt;$A31,REPT("I",MAX(0,$A31+5-H$5)),"IIII")</f>
      </c>
      <c r="I31" s="19">
        <f>IF(I$5&gt;$A31,REPT("I",MAX(0,$A31+5-I$5)),"IIII")</f>
      </c>
      <c r="J31" s="19">
        <f>IF(J$5&gt;$A31,REPT("I",MAX(0,$A31+5-J$5)),"IIII")</f>
      </c>
      <c r="K31" s="19">
        <f>IF(K$5&gt;$A31,REPT("I",MAX(0,$A31+5-K$5)),"IIII")</f>
      </c>
      <c r="L31" s="19">
        <f>IF(L$5&gt;$A31,REPT("I",MAX(0,$A31+5-L$5)),"IIII")</f>
      </c>
      <c r="M31" s="19">
        <f>IF(M$5&gt;$A31,REPT("I",MAX(0,$A31+5-M$5)),"IIII")</f>
      </c>
      <c r="N31" s="20"/>
      <c r="Q31" s="6">
        <f>IF(ISNUMBER($A31),RANK(S31,S$8:S$32),"")</f>
      </c>
      <c r="R31" s="6">
        <f>IF(ISNUMBER($A31),$C31,"")</f>
      </c>
      <c r="S31" s="6">
        <f>IF(ISNUMBER($A31),$A31+T31/100000,"")</f>
      </c>
      <c r="T31" s="21">
        <f>IF(ISNUMBER($A31),N(T30)+1,"")</f>
      </c>
      <c r="U31" s="7">
        <f>IF(ISNUMBER($A31),VLOOKUP($T31,$Q$8:$S$32,2,0),"")</f>
      </c>
      <c r="V31" s="7">
        <f>(IF(ISNUMBER($A31),TRUNC(VLOOKUP($T31,$Q$8:$S$32,3,0),0),""))</f>
      </c>
      <c r="W31" s="7">
        <f>IF(ISNUMBER($A31),SUM(V$8:V31),"")</f>
      </c>
      <c r="X31" s="22">
        <f>IF(ISNUMBER($A31),U31,"")</f>
      </c>
      <c r="Y31" s="23">
        <f>IF(ISNUMBER($A31),V31/MAX(W$8:W$32),"")</f>
      </c>
      <c r="Z31" s="23">
        <f>IF(ISNUMBER($A31),W31/MAX(W$8:W$32),"")</f>
      </c>
      <c r="AB31" s="7">
        <f>IF(ISNUMBER($A31),RANK(AD31,AD$8:AD$32),"")</f>
      </c>
      <c r="AC31" s="7">
        <f>IF(ISNUMBER($A31),$C31,"")</f>
      </c>
      <c r="AD31" s="7">
        <f>IF(ISNUMBER($A31),$A31*$N31+AE31/100000,"")</f>
      </c>
      <c r="AE31" s="25">
        <f>IF(ISNUMBER($A31),N(AE30)+1,"")</f>
      </c>
      <c r="AF31" s="6">
        <f>IF(ISNUMBER($A31),VLOOKUP($T31,$AB$8:$AD$32,2,0),"")</f>
      </c>
      <c r="AG31" s="26">
        <f>IF(ISNUMBER($A31),VLOOKUP($T31,$AB$8:$AD$32,3,0),"")</f>
      </c>
      <c r="AH31" s="26">
        <f>IF(ISNUMBER($A31),SUM(AG$8:AG31),"")</f>
      </c>
      <c r="AI31" s="22">
        <f>IF(ISNUMBER($A31),AF31,"")</f>
      </c>
      <c r="AJ31" s="23">
        <f>IF(ISNUMBER($A31),AG31/MAX(AH$8:AH$32),"")</f>
      </c>
      <c r="AK31" s="23">
        <f>IF(ISNUMBER($A31),AH31/MAX(AH$8:AH$32),"")</f>
      </c>
    </row>
    <row r="32" spans="1:37" ht="12.75">
      <c r="A32" s="16"/>
      <c r="B32" s="17">
        <f>N(B31)+1</f>
        <v>25</v>
      </c>
      <c r="C32" s="18"/>
      <c r="D32" s="19">
        <f>IF(D$5&gt;$A32,REPT("I",MAX(0,$A32+5-D$5)),"IIII")</f>
      </c>
      <c r="E32" s="19">
        <f>IF(E$5&gt;$A32,REPT("I",MAX(0,$A32+5-E$5)),"IIII")</f>
      </c>
      <c r="F32" s="19">
        <f>IF(F$5&gt;$A32,REPT("I",MAX(0,$A32+5-F$5)),"IIII")</f>
      </c>
      <c r="G32" s="19">
        <f>IF(G$5&gt;$A32,REPT("I",MAX(0,$A32+5-G$5)),"IIII")</f>
      </c>
      <c r="H32" s="19">
        <f>IF(H$5&gt;$A32,REPT("I",MAX(0,$A32+5-H$5)),"IIII")</f>
      </c>
      <c r="I32" s="19">
        <f>IF(I$5&gt;$A32,REPT("I",MAX(0,$A32+5-I$5)),"IIII")</f>
      </c>
      <c r="J32" s="19">
        <f>IF(J$5&gt;$A32,REPT("I",MAX(0,$A32+5-J$5)),"IIII")</f>
      </c>
      <c r="K32" s="19">
        <f>IF(K$5&gt;$A32,REPT("I",MAX(0,$A32+5-K$5)),"IIII")</f>
      </c>
      <c r="L32" s="19">
        <f>IF(L$5&gt;$A32,REPT("I",MAX(0,$A32+5-L$5)),"IIII")</f>
      </c>
      <c r="M32" s="19">
        <f>IF(M$5&gt;$A32,REPT("I",MAX(0,$A32+5-M$5)),"IIII")</f>
      </c>
      <c r="N32" s="20"/>
      <c r="Q32" s="6">
        <f>IF(ISNUMBER($A32),RANK(S32,S$8:S$32),"")</f>
      </c>
      <c r="R32" s="6">
        <f>IF(ISNUMBER($A32),$C32,"")</f>
      </c>
      <c r="S32" s="6">
        <f>IF(ISNUMBER($A32),$A32+T32/100000,"")</f>
      </c>
      <c r="T32" s="21">
        <f>IF(ISNUMBER($A32),N(T31)+1,"")</f>
      </c>
      <c r="U32" s="7">
        <f>IF(ISNUMBER($A32),VLOOKUP($T32,$Q$8:$S$32,2,0),"")</f>
      </c>
      <c r="V32" s="7">
        <f>(IF(ISNUMBER($A32),TRUNC(VLOOKUP($T32,$Q$8:$S$32,3,0),0),""))</f>
      </c>
      <c r="W32" s="7">
        <f>IF(ISNUMBER($A32),SUM(V$8:V32),"")</f>
      </c>
      <c r="X32" s="22">
        <f>IF(ISNUMBER($A32),U32,"")</f>
      </c>
      <c r="Y32" s="23">
        <f>IF(ISNUMBER($A32),V32/MAX(W$8:W$32),"")</f>
      </c>
      <c r="Z32" s="23">
        <f>IF(ISNUMBER($A32),W32/MAX(W$8:W$32),"")</f>
      </c>
      <c r="AB32" s="7">
        <f>IF(ISNUMBER($A32),RANK(AD32,AD$8:AD$32),"")</f>
      </c>
      <c r="AC32" s="7">
        <f>IF(ISNUMBER($A32),$C32,"")</f>
      </c>
      <c r="AD32" s="7">
        <f>IF(ISNUMBER($A32),$A32*$N32+AE32/100000,"")</f>
      </c>
      <c r="AE32" s="25">
        <f>IF(ISNUMBER($A32),N(AE31)+1,"")</f>
      </c>
      <c r="AF32" s="6">
        <f>IF(ISNUMBER($A32),VLOOKUP($T32,$AB$8:$AD$32,2,0),"")</f>
      </c>
      <c r="AG32" s="26">
        <f>IF(ISNUMBER($A32),VLOOKUP($T32,$AB$8:$AD$32,3,0),"")</f>
      </c>
      <c r="AH32" s="26">
        <f>IF(ISNUMBER($A32),SUM(AG$8:AG32),"")</f>
      </c>
      <c r="AI32" s="22">
        <f>IF(ISNUMBER($A32),AF32,"")</f>
      </c>
      <c r="AJ32" s="23">
        <f>IF(ISNUMBER($A32),AG32/MAX(AH$8:AH$32),"")</f>
      </c>
      <c r="AK32" s="23">
        <f>IF(ISNUMBER($A32),AH32/MAX(AH$8:AH$32),"")</f>
      </c>
    </row>
  </sheetData>
  <conditionalFormatting sqref="D8:M32">
    <cfRule type="expression" priority="1" dxfId="0" stopIfTrue="1">
      <formula>D$5&lt;$A8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2008-03-31T10:26:00Z</cp:lastPrinted>
  <dcterms:created xsi:type="dcterms:W3CDTF">2008-03-21T18:08:26Z</dcterms:created>
  <dcterms:modified xsi:type="dcterms:W3CDTF">2008-03-24T13:33:29Z</dcterms:modified>
  <cp:category/>
  <cp:version/>
  <cp:contentType/>
  <cp:contentStatus/>
  <cp:revision>11</cp:revision>
</cp:coreProperties>
</file>