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8" activeTab="0"/>
  </bookViews>
  <sheets>
    <sheet name="Turnierplan" sheetId="1" r:id="rId1"/>
    <sheet name="Auswertung manuell" sheetId="2" r:id="rId2"/>
  </sheets>
  <definedNames>
    <definedName name="Urwerte">"$#ref!.$a$6:$#ref!.$E$27"</definedName>
    <definedName name="Ia">"$#ref!.$C$4"</definedName>
    <definedName name="Ib">"$#ref!.$C$5"</definedName>
    <definedName name="Ic">"$#ref!.$C$6"</definedName>
    <definedName name="Id">"$#ref!.$C$7"</definedName>
    <definedName name="IIa">"$#ref!.$c$#ref!"</definedName>
    <definedName name="IIb">"$#ref!.$c$#ref!"</definedName>
    <definedName name="IIc">"$#ref!.$c$#ref!"</definedName>
    <definedName name="IId">"$#ref!.$c$#ref!"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<sst xmlns="http://schemas.openxmlformats.org/spreadsheetml/2006/main" count="141" uniqueCount="60">
  <si>
    <t>Fußballturnier beim FC ......</t>
  </si>
  <si>
    <t>Nebenrechnungen</t>
  </si>
  <si>
    <t>Mannschaften</t>
  </si>
  <si>
    <t>Punkte</t>
  </si>
  <si>
    <t>Tore</t>
  </si>
  <si>
    <t>Platz</t>
  </si>
  <si>
    <t>P</t>
  </si>
  <si>
    <t>ZR</t>
  </si>
  <si>
    <t>Spielbeginn</t>
  </si>
  <si>
    <t>Verein 1</t>
  </si>
  <si>
    <t>:</t>
  </si>
  <si>
    <t>Spieldauer</t>
  </si>
  <si>
    <t>Verein 2</t>
  </si>
  <si>
    <t>Pause</t>
  </si>
  <si>
    <t>Verein 3</t>
  </si>
  <si>
    <t>Verein 4</t>
  </si>
  <si>
    <t>Eingaben</t>
  </si>
  <si>
    <t>Verein 5</t>
  </si>
  <si>
    <t>Verein 6</t>
  </si>
  <si>
    <t>Spielpaarungen</t>
  </si>
  <si>
    <t>T+</t>
  </si>
  <si>
    <t>T-</t>
  </si>
  <si>
    <t>P+</t>
  </si>
  <si>
    <t>Platz 1</t>
  </si>
  <si>
    <t>Ergebnis</t>
  </si>
  <si>
    <t>-</t>
  </si>
  <si>
    <t>Tabelle</t>
  </si>
  <si>
    <t>Beschreibung</t>
  </si>
  <si>
    <t>C5:F10</t>
  </si>
  <si>
    <t>Mannschaften und Spielzeiten eingeben</t>
  </si>
  <si>
    <t>F14:H24</t>
  </si>
  <si>
    <t>Spielpaarungen müssen vorbereitet sein</t>
  </si>
  <si>
    <t>I14:K24</t>
  </si>
  <si>
    <t>Ergebnisse eingeben</t>
  </si>
  <si>
    <t>M11:AD24</t>
  </si>
  <si>
    <t>Ergebnisse werden nach Mannschaften sortiert, das geht mit =SUMMEWENN() vermutlich einfacher</t>
  </si>
  <si>
    <t>Punkte werden vergeben</t>
  </si>
  <si>
    <t>N5:N10</t>
  </si>
  <si>
    <t>Mannschaften werden aus F5:F10 übernommen</t>
  </si>
  <si>
    <t>T5:W10</t>
  </si>
  <si>
    <t>Punkte und Tore der Mannschaften werden übernommen</t>
  </si>
  <si>
    <t>X5:X10</t>
  </si>
  <si>
    <t>Aus Punkten und Tordifferenz wird ein Hilfswert ermittelt, der dann für den Tabellenplatz maßgeblich ist</t>
  </si>
  <si>
    <t>M5:M10</t>
  </si>
  <si>
    <t>Mit =RANG() wird der Tabellenplatz der Mannschaft ermittelt</t>
  </si>
  <si>
    <t>E29:E34</t>
  </si>
  <si>
    <t>Tabellenplätze 1 bis ... sind vorgegeben</t>
  </si>
  <si>
    <t>F29:K34</t>
  </si>
  <si>
    <t>Mannschaften, Punkte und Tore werden aus N5:X10 nach Tabellenplatz sortiert übertragen</t>
  </si>
  <si>
    <t>Familiensporttag beim FC Wittlingen – Jugendturnier – Auswerteblatt</t>
  </si>
  <si>
    <t>Sonntag, den 13.07.2003</t>
  </si>
  <si>
    <t>Rang</t>
  </si>
  <si>
    <t>Summe</t>
  </si>
  <si>
    <t>Spiel 1 gegen</t>
  </si>
  <si>
    <t>Spiel 2 gegen</t>
  </si>
  <si>
    <t>Spiel 3 gegen</t>
  </si>
  <si>
    <t>Spiel 4 gegen</t>
  </si>
  <si>
    <t>Spiel 5 gegen</t>
  </si>
  <si>
    <t>Spiel 61 gegen</t>
  </si>
  <si>
    <t>Gruppe 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</si>
</sst>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0.00"/>
    <numFmt numFmtId="167" formatCode="DD/MM/YY"/>
  </numFmts>
  <fonts count="6">
    <font>
      <sz val="10"/>
      <name val="Arial"/>
      <family val="2"/>
    </font>
    <font>
      <sz val="10"/>
      <color indexed="8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Fill="0">
      <alignment/>
      <protection/>
    </xf>
    <xf numFmtId="164" fontId="1" fillId="2" borderId="2">
      <alignment/>
      <protection/>
    </xf>
    <xf numFmtId="164" fontId="1" fillId="2" borderId="3">
      <alignment/>
      <protection/>
    </xf>
  </cellStyleXfs>
  <cellXfs count="10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4" fontId="3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3" fillId="3" borderId="0" xfId="0" applyFont="1" applyFill="1" applyBorder="1" applyAlignment="1" applyProtection="1">
      <alignment/>
      <protection locked="0"/>
    </xf>
    <xf numFmtId="164" fontId="0" fillId="3" borderId="0" xfId="0" applyFill="1" applyBorder="1" applyAlignment="1">
      <alignment horizontal="center"/>
    </xf>
    <xf numFmtId="164" fontId="0" fillId="3" borderId="0" xfId="0" applyFill="1" applyBorder="1" applyAlignment="1">
      <alignment horizontal="right"/>
    </xf>
    <xf numFmtId="164" fontId="0" fillId="3" borderId="0" xfId="0" applyFill="1" applyBorder="1" applyAlignment="1">
      <alignment/>
    </xf>
    <xf numFmtId="164" fontId="0" fillId="3" borderId="0" xfId="0" applyFont="1" applyFill="1" applyBorder="1" applyAlignment="1">
      <alignment horizontal="center"/>
    </xf>
    <xf numFmtId="165" fontId="4" fillId="0" borderId="0" xfId="0" applyNumberFormat="1" applyFont="1" applyAlignment="1">
      <alignment/>
    </xf>
    <xf numFmtId="165" fontId="4" fillId="4" borderId="0" xfId="0" applyNumberFormat="1" applyFont="1" applyFill="1" applyAlignment="1" applyProtection="1">
      <alignment/>
      <protection locked="0"/>
    </xf>
    <xf numFmtId="164" fontId="0" fillId="4" borderId="0" xfId="0" applyFont="1" applyFill="1" applyAlignment="1" applyProtection="1">
      <alignment/>
      <protection locked="0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0" fillId="3" borderId="0" xfId="0" applyFill="1" applyBorder="1" applyAlignment="1" applyProtection="1">
      <alignment/>
      <protection locked="0"/>
    </xf>
    <xf numFmtId="164" fontId="0" fillId="3" borderId="0" xfId="0" applyFill="1" applyAlignment="1">
      <alignment horizontal="right"/>
    </xf>
    <xf numFmtId="164" fontId="0" fillId="3" borderId="0" xfId="0" applyFont="1" applyFill="1" applyAlignment="1">
      <alignment horizontal="center"/>
    </xf>
    <xf numFmtId="164" fontId="0" fillId="3" borderId="0" xfId="0" applyFill="1" applyAlignment="1">
      <alignment horizontal="left"/>
    </xf>
    <xf numFmtId="166" fontId="4" fillId="3" borderId="0" xfId="0" applyNumberFormat="1" applyFont="1" applyFill="1" applyBorder="1" applyAlignment="1">
      <alignment/>
    </xf>
    <xf numFmtId="164" fontId="0" fillId="3" borderId="0" xfId="0" applyFill="1" applyAlignment="1">
      <alignment textRotation="90"/>
    </xf>
    <xf numFmtId="164" fontId="0" fillId="3" borderId="0" xfId="0" applyFill="1" applyBorder="1" applyAlignment="1">
      <alignment horizontal="left"/>
    </xf>
    <xf numFmtId="164" fontId="3" fillId="4" borderId="0" xfId="0" applyFont="1" applyFill="1" applyAlignment="1">
      <alignment/>
    </xf>
    <xf numFmtId="165" fontId="0" fillId="0" borderId="0" xfId="0" applyNumberForma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3" borderId="0" xfId="0" applyFill="1" applyAlignment="1">
      <alignment/>
    </xf>
    <xf numFmtId="164" fontId="1" fillId="3" borderId="0" xfId="0" applyNumberFormat="1" applyFont="1" applyFill="1" applyBorder="1" applyAlignment="1" applyProtection="1">
      <alignment/>
      <protection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3" fillId="0" borderId="5" xfId="0" applyFont="1" applyBorder="1" applyAlignment="1">
      <alignment/>
    </xf>
    <xf numFmtId="164" fontId="0" fillId="0" borderId="5" xfId="0" applyBorder="1" applyAlignment="1">
      <alignment horizontal="center"/>
    </xf>
    <xf numFmtId="164" fontId="3" fillId="4" borderId="6" xfId="0" applyFont="1" applyFill="1" applyBorder="1" applyAlignment="1">
      <alignment horizontal="center"/>
    </xf>
    <xf numFmtId="164" fontId="1" fillId="3" borderId="2" xfId="0" applyNumberFormat="1" applyFont="1" applyFill="1" applyBorder="1" applyAlignment="1" applyProtection="1">
      <alignment/>
      <protection/>
    </xf>
    <xf numFmtId="165" fontId="0" fillId="0" borderId="7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4" borderId="8" xfId="0" applyFont="1" applyFill="1" applyBorder="1" applyAlignment="1">
      <alignment horizontal="center"/>
    </xf>
    <xf numFmtId="164" fontId="1" fillId="3" borderId="1" xfId="0" applyNumberFormat="1" applyFont="1" applyFill="1" applyBorder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/>
      <protection locked="0"/>
    </xf>
    <xf numFmtId="164" fontId="0" fillId="0" borderId="2" xfId="0" applyBorder="1" applyAlignment="1">
      <alignment horizontal="center"/>
    </xf>
    <xf numFmtId="165" fontId="0" fillId="0" borderId="2" xfId="0" applyNumberFormat="1" applyBorder="1" applyAlignment="1" applyProtection="1">
      <alignment horizontal="left"/>
      <protection locked="0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 applyProtection="1">
      <alignment horizontal="center"/>
      <protection locked="0"/>
    </xf>
    <xf numFmtId="164" fontId="0" fillId="0" borderId="10" xfId="0" applyFont="1" applyBorder="1" applyAlignment="1" applyProtection="1">
      <alignment horizontal="center"/>
      <protection locked="0"/>
    </xf>
    <xf numFmtId="165" fontId="3" fillId="5" borderId="0" xfId="0" applyNumberFormat="1" applyFont="1" applyFill="1" applyAlignment="1">
      <alignment horizontal="left"/>
    </xf>
    <xf numFmtId="164" fontId="0" fillId="5" borderId="0" xfId="0" applyFill="1" applyAlignment="1">
      <alignment/>
    </xf>
    <xf numFmtId="164" fontId="0" fillId="5" borderId="0" xfId="0" applyFill="1" applyAlignment="1">
      <alignment horizontal="center"/>
    </xf>
    <xf numFmtId="164" fontId="3" fillId="5" borderId="0" xfId="0" applyFont="1" applyFill="1" applyAlignment="1">
      <alignment/>
    </xf>
    <xf numFmtId="164" fontId="0" fillId="5" borderId="0" xfId="0" applyFill="1" applyAlignment="1">
      <alignment horizontal="right"/>
    </xf>
    <xf numFmtId="164" fontId="0" fillId="5" borderId="0" xfId="0" applyNumberFormat="1" applyFill="1" applyAlignment="1">
      <alignment horizontal="center"/>
    </xf>
    <xf numFmtId="164" fontId="0" fillId="5" borderId="0" xfId="0" applyFill="1" applyAlignment="1">
      <alignment horizontal="left"/>
    </xf>
    <xf numFmtId="167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textRotation="45"/>
    </xf>
    <xf numFmtId="164" fontId="0" fillId="0" borderId="0" xfId="0" applyBorder="1" applyAlignment="1">
      <alignment textRotation="45"/>
    </xf>
    <xf numFmtId="164" fontId="0" fillId="0" borderId="0" xfId="0" applyAlignment="1">
      <alignment textRotation="45"/>
    </xf>
    <xf numFmtId="164" fontId="3" fillId="0" borderId="11" xfId="0" applyFont="1" applyBorder="1" applyAlignment="1">
      <alignment/>
    </xf>
    <xf numFmtId="164" fontId="0" fillId="4" borderId="12" xfId="0" applyFill="1" applyBorder="1" applyAlignment="1">
      <alignment/>
    </xf>
    <xf numFmtId="164" fontId="0" fillId="4" borderId="13" xfId="0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4" fontId="0" fillId="0" borderId="15" xfId="0" applyBorder="1" applyAlignment="1">
      <alignment horizontal="right"/>
    </xf>
    <xf numFmtId="164" fontId="0" fillId="0" borderId="16" xfId="0" applyBorder="1" applyAlignment="1">
      <alignment horizontal="center"/>
    </xf>
    <xf numFmtId="164" fontId="0" fillId="0" borderId="16" xfId="0" applyBorder="1" applyAlignment="1">
      <alignment horizontal="right"/>
    </xf>
    <xf numFmtId="164" fontId="0" fillId="0" borderId="16" xfId="0" applyBorder="1" applyAlignment="1">
      <alignment/>
    </xf>
    <xf numFmtId="164" fontId="0" fillId="0" borderId="17" xfId="0" applyBorder="1" applyAlignment="1" applyProtection="1">
      <alignment/>
      <protection locked="0"/>
    </xf>
    <xf numFmtId="164" fontId="1" fillId="4" borderId="18" xfId="0" applyFont="1" applyFill="1" applyBorder="1" applyAlignment="1">
      <alignment horizontal="right"/>
    </xf>
    <xf numFmtId="164" fontId="1" fillId="0" borderId="19" xfId="0" applyFont="1" applyBorder="1" applyAlignment="1">
      <alignment horizontal="right"/>
    </xf>
    <xf numFmtId="164" fontId="1" fillId="0" borderId="18" xfId="0" applyFont="1" applyBorder="1" applyAlignment="1">
      <alignment horizontal="center"/>
    </xf>
    <xf numFmtId="164" fontId="1" fillId="0" borderId="18" xfId="0" applyFont="1" applyBorder="1" applyAlignment="1">
      <alignment horizontal="left"/>
    </xf>
    <xf numFmtId="164" fontId="0" fillId="6" borderId="19" xfId="0" applyFill="1" applyBorder="1" applyAlignment="1">
      <alignment/>
    </xf>
    <xf numFmtId="164" fontId="0" fillId="6" borderId="18" xfId="0" applyFill="1" applyBorder="1" applyAlignment="1">
      <alignment/>
    </xf>
    <xf numFmtId="164" fontId="0" fillId="0" borderId="19" xfId="0" applyBorder="1" applyAlignment="1">
      <alignment/>
    </xf>
    <xf numFmtId="164" fontId="0" fillId="0" borderId="18" xfId="0" applyBorder="1" applyAlignment="1">
      <alignment/>
    </xf>
    <xf numFmtId="164" fontId="0" fillId="0" borderId="18" xfId="0" applyBorder="1" applyAlignment="1">
      <alignment horizontal="center"/>
    </xf>
    <xf numFmtId="164" fontId="1" fillId="0" borderId="18" xfId="0" applyFont="1" applyBorder="1" applyAlignment="1">
      <alignment horizontal="right"/>
    </xf>
    <xf numFmtId="164" fontId="1" fillId="0" borderId="19" xfId="0" applyFont="1" applyBorder="1" applyAlignment="1">
      <alignment horizontal="left"/>
    </xf>
    <xf numFmtId="164" fontId="0" fillId="0" borderId="20" xfId="0" applyBorder="1" applyAlignment="1">
      <alignment/>
    </xf>
    <xf numFmtId="164" fontId="0" fillId="6" borderId="18" xfId="0" applyFill="1" applyBorder="1" applyAlignment="1">
      <alignment horizontal="center"/>
    </xf>
    <xf numFmtId="164" fontId="1" fillId="6" borderId="19" xfId="0" applyFont="1" applyFill="1" applyBorder="1" applyAlignment="1">
      <alignment horizontal="right"/>
    </xf>
    <xf numFmtId="164" fontId="1" fillId="6" borderId="18" xfId="0" applyFont="1" applyFill="1" applyBorder="1" applyAlignment="1">
      <alignment horizontal="right"/>
    </xf>
    <xf numFmtId="164" fontId="1" fillId="6" borderId="18" xfId="0" applyFont="1" applyFill="1" applyBorder="1" applyAlignment="1">
      <alignment horizontal="center"/>
    </xf>
    <xf numFmtId="164" fontId="0" fillId="0" borderId="18" xfId="0" applyBorder="1" applyAlignment="1" applyProtection="1">
      <alignment/>
      <protection locked="0"/>
    </xf>
    <xf numFmtId="164" fontId="0" fillId="0" borderId="19" xfId="0" applyBorder="1" applyAlignment="1">
      <alignment horizontal="right"/>
    </xf>
    <xf numFmtId="164" fontId="0" fillId="6" borderId="19" xfId="0" applyFill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6" borderId="20" xfId="0" applyFill="1" applyBorder="1" applyAlignment="1">
      <alignment/>
    </xf>
    <xf numFmtId="164" fontId="0" fillId="0" borderId="6" xfId="0" applyBorder="1" applyAlignment="1">
      <alignment/>
    </xf>
    <xf numFmtId="164" fontId="0" fillId="4" borderId="21" xfId="0" applyFill="1" applyBorder="1" applyAlignment="1">
      <alignment/>
    </xf>
    <xf numFmtId="164" fontId="0" fillId="0" borderId="22" xfId="0" applyBorder="1" applyAlignment="1">
      <alignment/>
    </xf>
    <xf numFmtId="164" fontId="0" fillId="0" borderId="21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ß" xfId="20"/>
    <cellStyle name="Standard_grau" xfId="21"/>
    <cellStyle name="Standard_grau_Ran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1076325</xdr:colOff>
      <xdr:row>3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382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5"/>
  <sheetViews>
    <sheetView tabSelected="1" zoomScaleSheetLayoutView="75" workbookViewId="0" topLeftCell="A1">
      <selection activeCell="Q38" sqref="Q38"/>
    </sheetView>
  </sheetViews>
  <sheetFormatPr defaultColWidth="12.57421875" defaultRowHeight="12.75"/>
  <cols>
    <col min="1" max="1" width="6.00390625" style="0" customWidth="1"/>
    <col min="2" max="2" width="2.140625" style="0" customWidth="1"/>
    <col min="3" max="3" width="5.7109375" style="0" customWidth="1"/>
    <col min="4" max="4" width="2.57421875" style="0" customWidth="1"/>
    <col min="5" max="5" width="6.421875" style="0" customWidth="1"/>
    <col min="6" max="6" width="16.28125" style="0" customWidth="1"/>
    <col min="7" max="7" width="2.57421875" style="0" customWidth="1"/>
    <col min="8" max="8" width="16.28125" style="0" customWidth="1"/>
    <col min="9" max="9" width="3.8515625" style="0" customWidth="1"/>
    <col min="10" max="10" width="2.57421875" style="0" customWidth="1"/>
    <col min="11" max="11" width="3.8515625" style="0" customWidth="1"/>
    <col min="12" max="12" width="6.57421875" style="0" customWidth="1"/>
    <col min="13" max="30" width="3.8515625" style="0" customWidth="1"/>
    <col min="31" max="16384" width="11.7109375" style="0" customWidth="1"/>
  </cols>
  <sheetData>
    <row r="1" spans="1:11" ht="19.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30" ht="12.75" customHeight="1">
      <c r="A2" s="1"/>
      <c r="B2" s="1"/>
      <c r="C2" s="1"/>
      <c r="E2" s="3"/>
      <c r="G2" s="4"/>
      <c r="M2" s="5" t="s">
        <v>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5:30" ht="12.75">
      <c r="E3" s="3"/>
      <c r="F3" s="7" t="s">
        <v>2</v>
      </c>
      <c r="G3" s="4"/>
      <c r="H3" s="8" t="s">
        <v>3</v>
      </c>
      <c r="I3" s="9" t="s">
        <v>4</v>
      </c>
      <c r="J3" s="9"/>
      <c r="K3" s="9"/>
      <c r="M3" s="10" t="s">
        <v>5</v>
      </c>
      <c r="N3" s="10" t="str">
        <f>F3</f>
        <v>Mannschaften</v>
      </c>
      <c r="O3" s="11"/>
      <c r="P3" s="12"/>
      <c r="Q3" s="13"/>
      <c r="R3" s="13"/>
      <c r="S3" s="13"/>
      <c r="T3" s="12" t="s">
        <v>6</v>
      </c>
      <c r="U3" s="14" t="s">
        <v>4</v>
      </c>
      <c r="V3" s="14"/>
      <c r="W3" s="14"/>
      <c r="X3" s="13" t="s">
        <v>7</v>
      </c>
      <c r="Y3" s="6"/>
      <c r="Z3" s="6"/>
      <c r="AA3" s="6"/>
      <c r="AB3" s="6"/>
      <c r="AC3" s="6"/>
      <c r="AD3" s="6"/>
    </row>
    <row r="4" spans="1:30" ht="12.75">
      <c r="A4" s="15" t="s">
        <v>8</v>
      </c>
      <c r="B4" s="1"/>
      <c r="C4" s="16">
        <v>0.41666666666666663</v>
      </c>
      <c r="E4" s="3"/>
      <c r="F4" s="17" t="s">
        <v>9</v>
      </c>
      <c r="G4" s="4"/>
      <c r="H4" s="18">
        <f>IF($H$3&lt;&gt;"",T4,"")</f>
        <v>6</v>
      </c>
      <c r="I4" s="18">
        <f>IF($H$3&lt;&gt;"",U4,"")</f>
        <v>6</v>
      </c>
      <c r="J4" s="19" t="str">
        <f>IF($H$3&lt;&gt;"",":","")</f>
        <v>:</v>
      </c>
      <c r="K4" s="20">
        <f>IF($H$3&lt;&gt;"",W4,"")</f>
        <v>7</v>
      </c>
      <c r="M4" s="11">
        <f>RANK(X4,X$3:X$9,0)</f>
        <v>4</v>
      </c>
      <c r="N4" s="21" t="str">
        <f>F4</f>
        <v>Verein 1</v>
      </c>
      <c r="O4" s="6"/>
      <c r="P4" s="6"/>
      <c r="Q4" s="6"/>
      <c r="R4" s="6"/>
      <c r="S4" s="6"/>
      <c r="T4" s="22">
        <f>O12</f>
        <v>6</v>
      </c>
      <c r="U4" s="22">
        <f>M12</f>
        <v>6</v>
      </c>
      <c r="V4" s="23" t="s">
        <v>10</v>
      </c>
      <c r="W4" s="24">
        <f>N12</f>
        <v>7</v>
      </c>
      <c r="X4" s="25">
        <f>T4+(U4-W4)/100+U4/1000</f>
        <v>5.996</v>
      </c>
      <c r="Y4" s="26"/>
      <c r="Z4" s="26"/>
      <c r="AA4" s="26"/>
      <c r="AB4" s="26"/>
      <c r="AC4" s="26"/>
      <c r="AD4" s="26"/>
    </row>
    <row r="5" spans="1:30" ht="12.75">
      <c r="A5" s="15" t="s">
        <v>11</v>
      </c>
      <c r="C5" s="16">
        <v>0.010416666666666668</v>
      </c>
      <c r="E5" s="3"/>
      <c r="F5" s="17" t="s">
        <v>12</v>
      </c>
      <c r="G5" s="4"/>
      <c r="H5" s="18">
        <f>IF($H$3&lt;&gt;"",T5,"")</f>
        <v>4</v>
      </c>
      <c r="I5" s="18">
        <f>IF($H$3&lt;&gt;"",U5,"")</f>
        <v>6</v>
      </c>
      <c r="J5" s="19" t="str">
        <f>IF($H$3&lt;&gt;"",":","")</f>
        <v>:</v>
      </c>
      <c r="K5" s="20">
        <f>IF($H$3&lt;&gt;"",W5,"")</f>
        <v>6</v>
      </c>
      <c r="M5" s="11">
        <f>RANK(X5,X$3:X$9,0)</f>
        <v>5</v>
      </c>
      <c r="N5" s="21" t="str">
        <f>F5</f>
        <v>Verein 2</v>
      </c>
      <c r="O5" s="6"/>
      <c r="P5" s="6"/>
      <c r="Q5" s="6"/>
      <c r="R5" s="6"/>
      <c r="S5" s="6"/>
      <c r="T5" s="22">
        <f>R12</f>
        <v>4</v>
      </c>
      <c r="U5" s="22">
        <f>P12</f>
        <v>6</v>
      </c>
      <c r="V5" s="23" t="s">
        <v>10</v>
      </c>
      <c r="W5" s="24">
        <f>Q12</f>
        <v>6</v>
      </c>
      <c r="X5" s="25">
        <f>T5+(U5-W5)/100+U5/1000</f>
        <v>4.006</v>
      </c>
      <c r="Y5" s="26"/>
      <c r="Z5" s="26"/>
      <c r="AA5" s="26"/>
      <c r="AB5" s="26"/>
      <c r="AC5" s="26"/>
      <c r="AD5" s="26"/>
    </row>
    <row r="6" spans="1:30" ht="12.75">
      <c r="A6" s="15" t="s">
        <v>13</v>
      </c>
      <c r="C6" s="16">
        <v>0.0034722222222222225</v>
      </c>
      <c r="E6" s="3"/>
      <c r="F6" s="17" t="s">
        <v>14</v>
      </c>
      <c r="G6" s="4"/>
      <c r="H6" s="18">
        <f>IF($H$3&lt;&gt;"",T6,"")</f>
        <v>6</v>
      </c>
      <c r="I6" s="18">
        <f>IF($H$3&lt;&gt;"",U6,"")</f>
        <v>7</v>
      </c>
      <c r="J6" s="19" t="str">
        <f>IF($H$3&lt;&gt;"",":","")</f>
        <v>:</v>
      </c>
      <c r="K6" s="20">
        <f>IF($H$3&lt;&gt;"",W6,"")</f>
        <v>8</v>
      </c>
      <c r="M6" s="11">
        <f>RANK(X6,X$3:X$9,0)</f>
        <v>3</v>
      </c>
      <c r="N6" s="21" t="str">
        <f>F6</f>
        <v>Verein 3</v>
      </c>
      <c r="O6" s="6"/>
      <c r="P6" s="6"/>
      <c r="Q6" s="6"/>
      <c r="R6" s="6"/>
      <c r="S6" s="6"/>
      <c r="T6" s="22">
        <f>U12</f>
        <v>6</v>
      </c>
      <c r="U6" s="22">
        <f>S12</f>
        <v>7</v>
      </c>
      <c r="V6" s="23" t="s">
        <v>10</v>
      </c>
      <c r="W6" s="24">
        <f>T12</f>
        <v>8</v>
      </c>
      <c r="X6" s="25">
        <f>T6+(U6-W6)/100+U6/1000</f>
        <v>5.997</v>
      </c>
      <c r="Y6" s="26"/>
      <c r="Z6" s="26"/>
      <c r="AA6" s="26"/>
      <c r="AB6" s="26"/>
      <c r="AC6" s="26"/>
      <c r="AD6" s="26"/>
    </row>
    <row r="7" spans="5:30" ht="12.75">
      <c r="E7" s="3"/>
      <c r="F7" s="17" t="s">
        <v>15</v>
      </c>
      <c r="G7" s="4"/>
      <c r="H7" s="18">
        <f>IF($H$3&lt;&gt;"",T7,"")</f>
        <v>0</v>
      </c>
      <c r="I7" s="18">
        <f>IF($H$3&lt;&gt;"",U7,"")</f>
        <v>4</v>
      </c>
      <c r="J7" s="19" t="str">
        <f>IF($H$3&lt;&gt;"",":","")</f>
        <v>:</v>
      </c>
      <c r="K7" s="20">
        <f>IF($H$3&lt;&gt;"",W7,"")</f>
        <v>18</v>
      </c>
      <c r="M7" s="11">
        <f>RANK(X7,X$3:X$9,0)</f>
        <v>6</v>
      </c>
      <c r="N7" s="21" t="str">
        <f>F7</f>
        <v>Verein 4</v>
      </c>
      <c r="O7" s="13"/>
      <c r="P7" s="13"/>
      <c r="Q7" s="13"/>
      <c r="R7" s="13"/>
      <c r="S7" s="13"/>
      <c r="T7" s="12">
        <f>X12</f>
        <v>0</v>
      </c>
      <c r="U7" s="12">
        <f>V12</f>
        <v>4</v>
      </c>
      <c r="V7" s="11" t="s">
        <v>10</v>
      </c>
      <c r="W7" s="27">
        <f>W12</f>
        <v>18</v>
      </c>
      <c r="X7" s="25">
        <f>T7+(U7-W7)/100+U7/1000</f>
        <v>-0.136</v>
      </c>
      <c r="Y7" s="26"/>
      <c r="Z7" s="26"/>
      <c r="AA7" s="26"/>
      <c r="AB7" s="26"/>
      <c r="AC7" s="26"/>
      <c r="AD7" s="26"/>
    </row>
    <row r="8" spans="1:30" ht="12.75">
      <c r="A8" s="28" t="s">
        <v>16</v>
      </c>
      <c r="B8" s="28"/>
      <c r="C8" s="28"/>
      <c r="E8" s="3"/>
      <c r="F8" s="17" t="s">
        <v>17</v>
      </c>
      <c r="G8" s="4"/>
      <c r="H8" s="18">
        <f>IF($H$3&lt;&gt;"",T8,"")</f>
        <v>9</v>
      </c>
      <c r="I8" s="18">
        <f>IF($H$3&lt;&gt;"",U8,"")</f>
        <v>14</v>
      </c>
      <c r="J8" s="19" t="str">
        <f>IF($H$3&lt;&gt;"",":","")</f>
        <v>:</v>
      </c>
      <c r="K8" s="20">
        <f>IF($H$3&lt;&gt;"",W8,"")</f>
        <v>2</v>
      </c>
      <c r="M8" s="11">
        <f>RANK(X8,X$3:X$9,0)</f>
        <v>1</v>
      </c>
      <c r="N8" s="21" t="str">
        <f>F8</f>
        <v>Verein 5</v>
      </c>
      <c r="O8" s="13"/>
      <c r="P8" s="13"/>
      <c r="Q8" s="13"/>
      <c r="R8" s="13"/>
      <c r="S8" s="13"/>
      <c r="T8" s="12">
        <f>AA12</f>
        <v>9</v>
      </c>
      <c r="U8" s="12">
        <f>Y12</f>
        <v>14</v>
      </c>
      <c r="V8" s="11" t="s">
        <v>10</v>
      </c>
      <c r="W8" s="27">
        <f>Z12</f>
        <v>2</v>
      </c>
      <c r="X8" s="25">
        <f>T8+(U8-W8)/100+U8/1000</f>
        <v>9.133999999999999</v>
      </c>
      <c r="Y8" s="26"/>
      <c r="Z8" s="26"/>
      <c r="AA8" s="26"/>
      <c r="AB8" s="26"/>
      <c r="AC8" s="26"/>
      <c r="AD8" s="26"/>
    </row>
    <row r="9" spans="5:30" ht="12.75">
      <c r="E9" s="3"/>
      <c r="F9" s="17" t="s">
        <v>18</v>
      </c>
      <c r="G9" s="4"/>
      <c r="H9" s="18">
        <f>IF($H$3&lt;&gt;"",T9,"")</f>
        <v>7</v>
      </c>
      <c r="I9" s="18">
        <f>IF($H$3&lt;&gt;"",U9,"")</f>
        <v>13</v>
      </c>
      <c r="J9" s="19" t="str">
        <f>IF($H$3&lt;&gt;"",":","")</f>
        <v>:</v>
      </c>
      <c r="K9" s="20">
        <f>IF($H$3&lt;&gt;"",W9,"")</f>
        <v>9</v>
      </c>
      <c r="M9" s="11">
        <f>RANK(X9,X$3:X$9,0)</f>
        <v>2</v>
      </c>
      <c r="N9" s="21" t="str">
        <f>F9</f>
        <v>Verein 6</v>
      </c>
      <c r="O9" s="13"/>
      <c r="P9" s="13"/>
      <c r="Q9" s="13"/>
      <c r="R9" s="13"/>
      <c r="S9" s="13"/>
      <c r="T9" s="12">
        <f>AD12</f>
        <v>7</v>
      </c>
      <c r="U9" s="12">
        <f>AB12</f>
        <v>13</v>
      </c>
      <c r="V9" s="11" t="s">
        <v>10</v>
      </c>
      <c r="W9" s="27">
        <f>AC12</f>
        <v>9</v>
      </c>
      <c r="X9" s="25">
        <f>T9+(U9-W9)/100+U9/1000</f>
        <v>7.053</v>
      </c>
      <c r="Y9" s="26"/>
      <c r="Z9" s="26"/>
      <c r="AA9" s="26"/>
      <c r="AB9" s="26"/>
      <c r="AC9" s="26"/>
      <c r="AD9" s="26"/>
    </row>
    <row r="10" spans="2:30" ht="12.75" customHeight="1">
      <c r="B10" s="29"/>
      <c r="C10" s="30"/>
      <c r="E10" s="3"/>
      <c r="F10" s="31"/>
      <c r="G10" s="4"/>
      <c r="H10" s="8"/>
      <c r="I10" s="4"/>
      <c r="J10" s="4"/>
      <c r="K10" s="4"/>
      <c r="M10" s="32" t="str">
        <f>N4</f>
        <v>Verein 1</v>
      </c>
      <c r="N10" s="26"/>
      <c r="O10" s="26"/>
      <c r="P10" s="32" t="str">
        <f>N5</f>
        <v>Verein 2</v>
      </c>
      <c r="Q10" s="32"/>
      <c r="R10" s="32"/>
      <c r="S10" s="32" t="str">
        <f>N6</f>
        <v>Verein 3</v>
      </c>
      <c r="T10" s="32"/>
      <c r="U10" s="32"/>
      <c r="V10" s="32" t="str">
        <f>N7</f>
        <v>Verein 4</v>
      </c>
      <c r="W10" s="32"/>
      <c r="X10" s="32"/>
      <c r="Y10" s="32" t="str">
        <f>N8</f>
        <v>Verein 5</v>
      </c>
      <c r="Z10" s="32"/>
      <c r="AA10" s="32"/>
      <c r="AB10" s="32" t="str">
        <f>N9</f>
        <v>Verein 6</v>
      </c>
      <c r="AC10" s="32"/>
      <c r="AD10" s="32"/>
    </row>
    <row r="11" spans="2:30" ht="12.75" customHeight="1">
      <c r="B11" s="1"/>
      <c r="C11" s="1"/>
      <c r="E11" s="3"/>
      <c r="F11" s="7" t="s">
        <v>19</v>
      </c>
      <c r="G11" s="4"/>
      <c r="I11" s="4"/>
      <c r="J11" s="4"/>
      <c r="K11" s="4"/>
      <c r="M11" s="33" t="s">
        <v>20</v>
      </c>
      <c r="N11" s="33" t="s">
        <v>21</v>
      </c>
      <c r="O11" s="33" t="s">
        <v>22</v>
      </c>
      <c r="P11" s="33" t="s">
        <v>20</v>
      </c>
      <c r="Q11" s="33" t="s">
        <v>21</v>
      </c>
      <c r="R11" s="33" t="s">
        <v>22</v>
      </c>
      <c r="S11" s="33" t="s">
        <v>20</v>
      </c>
      <c r="T11" s="33" t="s">
        <v>21</v>
      </c>
      <c r="U11" s="33" t="s">
        <v>22</v>
      </c>
      <c r="V11" s="33" t="s">
        <v>20</v>
      </c>
      <c r="W11" s="33" t="s">
        <v>21</v>
      </c>
      <c r="X11" s="33" t="s">
        <v>22</v>
      </c>
      <c r="Y11" s="33" t="s">
        <v>20</v>
      </c>
      <c r="Z11" s="33" t="s">
        <v>21</v>
      </c>
      <c r="AA11" s="33" t="s">
        <v>22</v>
      </c>
      <c r="AB11" s="33" t="s">
        <v>20</v>
      </c>
      <c r="AC11" s="33" t="s">
        <v>21</v>
      </c>
      <c r="AD11" s="33" t="s">
        <v>22</v>
      </c>
    </row>
    <row r="12" spans="2:30" ht="15.75" customHeight="1">
      <c r="B12" s="1"/>
      <c r="C12" s="34"/>
      <c r="D12" s="35"/>
      <c r="E12" s="35"/>
      <c r="F12" s="36" t="s">
        <v>23</v>
      </c>
      <c r="G12" s="37"/>
      <c r="H12" s="35"/>
      <c r="I12" s="38" t="s">
        <v>24</v>
      </c>
      <c r="J12" s="38"/>
      <c r="K12" s="38"/>
      <c r="M12" s="39">
        <f>SUM(M13:M24)</f>
        <v>6</v>
      </c>
      <c r="N12" s="39">
        <f>SUM(N13:N24)</f>
        <v>7</v>
      </c>
      <c r="O12" s="39">
        <f>SUM(O13:O24)</f>
        <v>6</v>
      </c>
      <c r="P12" s="39">
        <f>SUM(P13:P24)</f>
        <v>6</v>
      </c>
      <c r="Q12" s="39">
        <f>SUM(Q13:Q24)</f>
        <v>6</v>
      </c>
      <c r="R12" s="39">
        <f>SUM(R13:R24)</f>
        <v>4</v>
      </c>
      <c r="S12" s="39">
        <f>SUM(S13:S24)</f>
        <v>7</v>
      </c>
      <c r="T12" s="39">
        <f>SUM(T13:T24)</f>
        <v>8</v>
      </c>
      <c r="U12" s="39">
        <f>SUM(U13:U24)</f>
        <v>6</v>
      </c>
      <c r="V12" s="39">
        <f>SUM(V13:V24)</f>
        <v>4</v>
      </c>
      <c r="W12" s="39">
        <f>SUM(W13:W24)</f>
        <v>18</v>
      </c>
      <c r="X12" s="39">
        <f>SUM(X13:X24)</f>
        <v>0</v>
      </c>
      <c r="Y12" s="39">
        <f>SUM(Y13:Y24)</f>
        <v>14</v>
      </c>
      <c r="Z12" s="39">
        <f>SUM(Z13:Z24)</f>
        <v>2</v>
      </c>
      <c r="AA12" s="39">
        <f>SUM(AA13:AA24)</f>
        <v>9</v>
      </c>
      <c r="AB12" s="39">
        <f>SUM(AB13:AB24)</f>
        <v>13</v>
      </c>
      <c r="AC12" s="39">
        <f>SUM(AC13:AC24)</f>
        <v>9</v>
      </c>
      <c r="AD12" s="39">
        <f>SUM(AD13:AD24)</f>
        <v>7</v>
      </c>
    </row>
    <row r="13" spans="3:30" ht="12.75">
      <c r="C13" s="40">
        <f>$C$4</f>
        <v>0.41666666666666663</v>
      </c>
      <c r="D13" s="4" t="s">
        <v>25</v>
      </c>
      <c r="E13" s="41">
        <f>C13+$C$5</f>
        <v>0.4270833333333333</v>
      </c>
      <c r="F13" s="42" t="str">
        <f>F4</f>
        <v>Verein 1</v>
      </c>
      <c r="G13" s="43" t="s">
        <v>10</v>
      </c>
      <c r="H13" s="42" t="str">
        <f>F5</f>
        <v>Verein 2</v>
      </c>
      <c r="I13" s="44">
        <v>1</v>
      </c>
      <c r="J13" s="43" t="s">
        <v>10</v>
      </c>
      <c r="K13" s="45">
        <v>2</v>
      </c>
      <c r="M13" s="46">
        <f>IF(AND($F13=M$10,$I13&lt;&gt;""),$I13,IF(AND($H13=M$10,$K13&lt;&gt;""),$K13,""))</f>
        <v>1</v>
      </c>
      <c r="N13" s="33">
        <f>IF(AND($F13=M$10,$K13&lt;&gt;""),$K13,IF(AND($H13=M$10,$I13&lt;&gt;""),$I13,""))</f>
        <v>2</v>
      </c>
      <c r="O13" s="47">
        <f>IF(M13&lt;&gt;"",IF(M13&gt;N13,3,IF(M13=N13,1,0)),"")</f>
        <v>0</v>
      </c>
      <c r="P13" s="46">
        <f>IF(AND($F13=P$10,$I13&lt;&gt;""),$I13,IF(AND($H13=P$10,$K13&lt;&gt;""),$K13,""))</f>
        <v>2</v>
      </c>
      <c r="Q13" s="33">
        <f>IF(AND($F13=P$10,$K13&lt;&gt;""),$K13,IF(AND($H13=P$10,$I13&lt;&gt;""),$I13,""))</f>
        <v>1</v>
      </c>
      <c r="R13" s="47">
        <f>IF(P13&lt;&gt;"",IF(P13&gt;Q13,3,IF(P13=Q13,1,0)),"")</f>
        <v>3</v>
      </c>
      <c r="S13" s="46">
        <f>IF(AND($F13=S$10,$I13&lt;&gt;""),$I13,IF(AND($H13=S$10,$K13&lt;&gt;""),$K13,""))</f>
      </c>
      <c r="T13" s="33">
        <f>IF(AND($F13=S$10,$K13&lt;&gt;""),$K13,IF(AND($H13=S$10,$I13&lt;&gt;""),$I13,""))</f>
      </c>
      <c r="U13" s="47">
        <f>IF(S13&lt;&gt;"",IF(S13&gt;T13,3,IF(S13=T13,1,0)),"")</f>
      </c>
      <c r="V13" s="46">
        <f>IF(AND($F13=V$10,$I13&lt;&gt;""),$I13,IF(AND($H13=V$10,$K13&lt;&gt;""),$K13,""))</f>
      </c>
      <c r="W13" s="33">
        <f>IF(AND($F13=V$10,$K13&lt;&gt;""),$K13,IF(AND($H13=V$10,$I13&lt;&gt;""),$I13,""))</f>
      </c>
      <c r="X13" s="47">
        <f>IF(V13&lt;&gt;"",IF(V13&gt;W13,3,IF(V13=W13,1,0)),"")</f>
      </c>
      <c r="Y13" s="46">
        <f>IF(AND($F13=Y$10,$I13&lt;&gt;""),$I13,IF(AND($H13=Y$10,$K13&lt;&gt;""),$K13,""))</f>
      </c>
      <c r="Z13" s="33">
        <f>IF(AND($F13=Y$10,$K13&lt;&gt;""),$K13,IF(AND($H13=Y$10,$I13&lt;&gt;""),$I13,""))</f>
      </c>
      <c r="AA13" s="47">
        <f>IF(Y13&lt;&gt;"",IF(Y13&gt;Z13,3,IF(Y13=Z13,1,0)),"")</f>
      </c>
      <c r="AB13" s="46">
        <f>IF(AND($F13=AB$10,$I13&lt;&gt;""),$I13,IF(AND($H13=AB$10,$K13&lt;&gt;""),$K13,""))</f>
      </c>
      <c r="AC13" s="33">
        <f>IF(AND($F13=AB$10,$K13&lt;&gt;""),$K13,IF(AND($H13=AB$10,$I13&lt;&gt;""),$I13,""))</f>
      </c>
      <c r="AD13" s="47">
        <f>IF(AB13&lt;&gt;"",IF(AB13&gt;AC13,3,IF(AB13=AC13,1,0)),"")</f>
      </c>
    </row>
    <row r="14" spans="3:30" ht="12.75">
      <c r="C14" s="40">
        <f>C13+$C$5+$C$6</f>
        <v>0.4305555555555555</v>
      </c>
      <c r="D14" s="4" t="s">
        <v>25</v>
      </c>
      <c r="E14" s="41">
        <f>C14+$C$5</f>
        <v>0.4409722222222222</v>
      </c>
      <c r="F14" s="42" t="str">
        <f>F8</f>
        <v>Verein 5</v>
      </c>
      <c r="G14" s="43" t="s">
        <v>10</v>
      </c>
      <c r="H14" s="42" t="str">
        <f>F9</f>
        <v>Verein 6</v>
      </c>
      <c r="I14" s="44">
        <v>2</v>
      </c>
      <c r="J14" s="43" t="s">
        <v>10</v>
      </c>
      <c r="K14" s="45">
        <v>1</v>
      </c>
      <c r="M14" s="46">
        <f>IF(AND($F14=M$10,$I14&lt;&gt;""),$I14,IF(AND($H14=M$10,$K14&lt;&gt;""),$K14,""))</f>
      </c>
      <c r="N14" s="33">
        <f>IF(AND($F14=M$10,$K14&lt;&gt;""),$K14,IF(AND($H14=M$10,$I14&lt;&gt;""),$I14,""))</f>
      </c>
      <c r="O14" s="47">
        <f>IF(M14&lt;&gt;"",IF(M14&gt;N14,3,IF(M14=N14,1,0)),"")</f>
      </c>
      <c r="P14" s="46">
        <f>IF(AND($F14=P$10,$I14&lt;&gt;""),$I14,IF(AND($H14=P$10,$K14&lt;&gt;""),$K14,""))</f>
      </c>
      <c r="Q14" s="33">
        <f>IF(AND($F14=P$10,$K14&lt;&gt;""),$K14,IF(AND($H14=P$10,$I14&lt;&gt;""),$I14,""))</f>
      </c>
      <c r="R14" s="47">
        <f>IF(P14&lt;&gt;"",IF(P14&gt;Q14,3,IF(P14=Q14,1,0)),"")</f>
      </c>
      <c r="S14" s="46">
        <f>IF(AND($F14=S$10,$I14&lt;&gt;""),$I14,IF(AND($H14=S$10,$K14&lt;&gt;""),$K14,""))</f>
      </c>
      <c r="T14" s="33">
        <f>IF(AND($F14=S$10,$K14&lt;&gt;""),$K14,IF(AND($H14=S$10,$I14&lt;&gt;""),$I14,""))</f>
      </c>
      <c r="U14" s="47">
        <f>IF(S14&lt;&gt;"",IF(S14&gt;T14,3,IF(S14=T14,1,0)),"")</f>
      </c>
      <c r="V14" s="46">
        <f>IF(AND($F14=V$10,$I14&lt;&gt;""),$I14,IF(AND($H14=V$10,$K14&lt;&gt;""),$K14,""))</f>
      </c>
      <c r="W14" s="33">
        <f>IF(AND($F14=V$10,$K14&lt;&gt;""),$K14,IF(AND($H14=V$10,$I14&lt;&gt;""),$I14,""))</f>
      </c>
      <c r="X14" s="47">
        <f>IF(V14&lt;&gt;"",IF(V14&gt;W14,3,IF(V14=W14,1,0)),"")</f>
      </c>
      <c r="Y14" s="46">
        <f>IF(AND($F14=Y$10,$I14&lt;&gt;""),$I14,IF(AND($H14=Y$10,$K14&lt;&gt;""),$K14,""))</f>
        <v>2</v>
      </c>
      <c r="Z14" s="33">
        <f>IF(AND($F14=Y$10,$K14&lt;&gt;""),$K14,IF(AND($H14=Y$10,$I14&lt;&gt;""),$I14,""))</f>
        <v>1</v>
      </c>
      <c r="AA14" s="47">
        <f>IF(Y14&lt;&gt;"",IF(Y14&gt;Z14,3,IF(Y14=Z14,1,0)),"")</f>
        <v>3</v>
      </c>
      <c r="AB14" s="46">
        <f>IF(AND($F14=AB$10,$I14&lt;&gt;""),$I14,IF(AND($H14=AB$10,$K14&lt;&gt;""),$K14,""))</f>
        <v>1</v>
      </c>
      <c r="AC14" s="33">
        <f>IF(AND($F14=AB$10,$K14&lt;&gt;""),$K14,IF(AND($H14=AB$10,$I14&lt;&gt;""),$I14,""))</f>
        <v>2</v>
      </c>
      <c r="AD14" s="47">
        <f>IF(AB14&lt;&gt;"",IF(AB14&gt;AC14,3,IF(AB14=AC14,1,0)),"")</f>
        <v>0</v>
      </c>
    </row>
    <row r="15" spans="3:30" ht="12.75">
      <c r="C15" s="40">
        <f>C14+$C$5+$C$6</f>
        <v>0.4444444444444444</v>
      </c>
      <c r="D15" s="4" t="s">
        <v>25</v>
      </c>
      <c r="E15" s="41">
        <f>C15+$C$5</f>
        <v>0.4548611111111111</v>
      </c>
      <c r="F15" s="42" t="str">
        <f>F4</f>
        <v>Verein 1</v>
      </c>
      <c r="G15" s="43" t="s">
        <v>10</v>
      </c>
      <c r="H15" s="42" t="str">
        <f>F6</f>
        <v>Verein 3</v>
      </c>
      <c r="I15" s="44">
        <v>1</v>
      </c>
      <c r="J15" s="43" t="s">
        <v>10</v>
      </c>
      <c r="K15" s="45">
        <v>0</v>
      </c>
      <c r="M15" s="46">
        <f>IF(AND($F15=M$10,$I15&lt;&gt;""),$I15,IF(AND($H15=M$10,$K15&lt;&gt;""),$K15,""))</f>
        <v>1</v>
      </c>
      <c r="N15" s="33">
        <f>IF(AND($F15=M$10,$K15&lt;&gt;""),$K15,IF(AND($H15=M$10,$I15&lt;&gt;""),$I15,""))</f>
        <v>0</v>
      </c>
      <c r="O15" s="47">
        <f>IF(M15&lt;&gt;"",IF(M15&gt;N15,3,IF(M15=N15,1,0)),"")</f>
        <v>3</v>
      </c>
      <c r="P15" s="46">
        <f>IF(AND($F15=P$10,$I15&lt;&gt;""),$I15,IF(AND($H15=P$10,$K15&lt;&gt;""),$K15,""))</f>
      </c>
      <c r="Q15" s="33">
        <f>IF(AND($F15=P$10,$K15&lt;&gt;""),$K15,IF(AND($H15=P$10,$I15&lt;&gt;""),$I15,""))</f>
      </c>
      <c r="R15" s="47">
        <f>IF(P15&lt;&gt;"",IF(P15&gt;Q15,3,IF(P15=Q15,1,0)),"")</f>
      </c>
      <c r="S15" s="46">
        <f>IF(AND($F15=S$10,$I15&lt;&gt;""),$I15,IF(AND($H15=S$10,$K15&lt;&gt;""),$K15,""))</f>
        <v>0</v>
      </c>
      <c r="T15" s="33">
        <f>IF(AND($F15=S$10,$K15&lt;&gt;""),$K15,IF(AND($H15=S$10,$I15&lt;&gt;""),$I15,""))</f>
        <v>1</v>
      </c>
      <c r="U15" s="47">
        <f>IF(S15&lt;&gt;"",IF(S15&gt;T15,3,IF(S15=T15,1,0)),"")</f>
        <v>0</v>
      </c>
      <c r="V15" s="46">
        <f>IF(AND($F15=V$10,$I15&lt;&gt;""),$I15,IF(AND($H15=V$10,$K15&lt;&gt;""),$K15,""))</f>
      </c>
      <c r="W15" s="33">
        <f>IF(AND($F15=V$10,$K15&lt;&gt;""),$K15,IF(AND($H15=V$10,$I15&lt;&gt;""),$I15,""))</f>
      </c>
      <c r="X15" s="47">
        <f>IF(V15&lt;&gt;"",IF(V15&gt;W15,3,IF(V15=W15,1,0)),"")</f>
      </c>
      <c r="Y15" s="46">
        <f>IF(AND($F15=Y$10,$I15&lt;&gt;""),$I15,IF(AND($H15=Y$10,$K15&lt;&gt;""),$K15,""))</f>
      </c>
      <c r="Z15" s="33">
        <f>IF(AND($F15=Y$10,$K15&lt;&gt;""),$K15,IF(AND($H15=Y$10,$I15&lt;&gt;""),$I15,""))</f>
      </c>
      <c r="AA15" s="47">
        <f>IF(Y15&lt;&gt;"",IF(Y15&gt;Z15,3,IF(Y15=Z15,1,0)),"")</f>
      </c>
      <c r="AB15" s="46">
        <f>IF(AND($F15=AB$10,$I15&lt;&gt;""),$I15,IF(AND($H15=AB$10,$K15&lt;&gt;""),$K15,""))</f>
      </c>
      <c r="AC15" s="33">
        <f>IF(AND($F15=AB$10,$K15&lt;&gt;""),$K15,IF(AND($H15=AB$10,$I15&lt;&gt;""),$I15,""))</f>
      </c>
      <c r="AD15" s="47">
        <f>IF(AB15&lt;&gt;"",IF(AB15&gt;AC15,3,IF(AB15=AC15,1,0)),"")</f>
      </c>
    </row>
    <row r="16" spans="3:30" ht="12.75">
      <c r="C16" s="40">
        <f>C15+$C$5+$C$6</f>
        <v>0.4583333333333333</v>
      </c>
      <c r="D16" s="4" t="s">
        <v>25</v>
      </c>
      <c r="E16" s="41">
        <f>C16+$C$5</f>
        <v>0.46875</v>
      </c>
      <c r="F16" s="42" t="str">
        <f>F9</f>
        <v>Verein 6</v>
      </c>
      <c r="G16" s="43" t="s">
        <v>10</v>
      </c>
      <c r="H16" s="42" t="str">
        <f>F7</f>
        <v>Verein 4</v>
      </c>
      <c r="I16" s="44">
        <v>5</v>
      </c>
      <c r="J16" s="43" t="s">
        <v>10</v>
      </c>
      <c r="K16" s="45">
        <v>2</v>
      </c>
      <c r="M16" s="46">
        <f>IF(AND($F16=M$10,$I16&lt;&gt;""),$I16,IF(AND($H16=M$10,$K16&lt;&gt;""),$K16,""))</f>
      </c>
      <c r="N16" s="33">
        <f>IF(AND($F16=M$10,$K16&lt;&gt;""),$K16,IF(AND($H16=M$10,$I16&lt;&gt;""),$I16,""))</f>
      </c>
      <c r="O16" s="47">
        <f>IF(M16&lt;&gt;"",IF(M16&gt;N16,3,IF(M16=N16,1,0)),"")</f>
      </c>
      <c r="P16" s="46">
        <f>IF(AND($F16=P$10,$I16&lt;&gt;""),$I16,IF(AND($H16=P$10,$K16&lt;&gt;""),$K16,""))</f>
      </c>
      <c r="Q16" s="33">
        <f>IF(AND($F16=P$10,$K16&lt;&gt;""),$K16,IF(AND($H16=P$10,$I16&lt;&gt;""),$I16,""))</f>
      </c>
      <c r="R16" s="47">
        <f>IF(P16&lt;&gt;"",IF(P16&gt;Q16,3,IF(P16=Q16,1,0)),"")</f>
      </c>
      <c r="S16" s="46">
        <f>IF(AND($F16=S$10,$I16&lt;&gt;""),$I16,IF(AND($H16=S$10,$K16&lt;&gt;""),$K16,""))</f>
      </c>
      <c r="T16" s="33">
        <f>IF(AND($F16=S$10,$K16&lt;&gt;""),$K16,IF(AND($H16=S$10,$I16&lt;&gt;""),$I16,""))</f>
      </c>
      <c r="U16" s="47">
        <f>IF(S16&lt;&gt;"",IF(S16&gt;T16,3,IF(S16=T16,1,0)),"")</f>
      </c>
      <c r="V16" s="46">
        <f>IF(AND($F16=V$10,$I16&lt;&gt;""),$I16,IF(AND($H16=V$10,$K16&lt;&gt;""),$K16,""))</f>
        <v>2</v>
      </c>
      <c r="W16" s="33">
        <f>IF(AND($F16=V$10,$K16&lt;&gt;""),$K16,IF(AND($H16=V$10,$I16&lt;&gt;""),$I16,""))</f>
        <v>5</v>
      </c>
      <c r="X16" s="47">
        <f>IF(V16&lt;&gt;"",IF(V16&gt;W16,3,IF(V16=W16,1,0)),"")</f>
        <v>0</v>
      </c>
      <c r="Y16" s="46">
        <f>IF(AND($F16=Y$10,$I16&lt;&gt;""),$I16,IF(AND($H16=Y$10,$K16&lt;&gt;""),$K16,""))</f>
      </c>
      <c r="Z16" s="33">
        <f>IF(AND($F16=Y$10,$K16&lt;&gt;""),$K16,IF(AND($H16=Y$10,$I16&lt;&gt;""),$I16,""))</f>
      </c>
      <c r="AA16" s="47">
        <f>IF(Y16&lt;&gt;"",IF(Y16&gt;Z16,3,IF(Y16=Z16,1,0)),"")</f>
      </c>
      <c r="AB16" s="46">
        <f>IF(AND($F16=AB$10,$I16&lt;&gt;""),$I16,IF(AND($H16=AB$10,$K16&lt;&gt;""),$K16,""))</f>
        <v>5</v>
      </c>
      <c r="AC16" s="33">
        <f>IF(AND($F16=AB$10,$K16&lt;&gt;""),$K16,IF(AND($H16=AB$10,$I16&lt;&gt;""),$I16,""))</f>
        <v>2</v>
      </c>
      <c r="AD16" s="47">
        <f>IF(AB16&lt;&gt;"",IF(AB16&gt;AC16,3,IF(AB16=AC16,1,0)),"")</f>
        <v>3</v>
      </c>
    </row>
    <row r="17" spans="3:30" ht="12.75">
      <c r="C17" s="40">
        <f>C16+$C$5+$C$6</f>
        <v>0.4722222222222222</v>
      </c>
      <c r="D17" s="4" t="s">
        <v>25</v>
      </c>
      <c r="E17" s="41">
        <f>C17+$C$5</f>
        <v>0.4826388888888889</v>
      </c>
      <c r="F17" s="42" t="str">
        <f>F7</f>
        <v>Verein 4</v>
      </c>
      <c r="G17" s="43" t="s">
        <v>10</v>
      </c>
      <c r="H17" s="42" t="str">
        <f>F4</f>
        <v>Verein 1</v>
      </c>
      <c r="I17" s="44">
        <v>2</v>
      </c>
      <c r="J17" s="43" t="s">
        <v>10</v>
      </c>
      <c r="K17" s="45">
        <v>4</v>
      </c>
      <c r="M17" s="46">
        <f>IF(AND($F17=M$10,$I17&lt;&gt;""),$I17,IF(AND($H17=M$10,$K17&lt;&gt;""),$K17,""))</f>
        <v>4</v>
      </c>
      <c r="N17" s="33">
        <f>IF(AND($F17=M$10,$K17&lt;&gt;""),$K17,IF(AND($H17=M$10,$I17&lt;&gt;""),$I17,""))</f>
        <v>2</v>
      </c>
      <c r="O17" s="47">
        <f>IF(M17&lt;&gt;"",IF(M17&gt;N17,3,IF(M17=N17,1,0)),"")</f>
        <v>3</v>
      </c>
      <c r="P17" s="46">
        <f>IF(AND($F17=P$10,$I17&lt;&gt;""),$I17,IF(AND($H17=P$10,$K17&lt;&gt;""),$K17,""))</f>
      </c>
      <c r="Q17" s="33">
        <f>IF(AND($F17=P$10,$K17&lt;&gt;""),$K17,IF(AND($H17=P$10,$I17&lt;&gt;""),$I17,""))</f>
      </c>
      <c r="R17" s="47">
        <f>IF(P17&lt;&gt;"",IF(P17&gt;Q17,3,IF(P17=Q17,1,0)),"")</f>
      </c>
      <c r="S17" s="46">
        <f>IF(AND($F17=S$10,$I17&lt;&gt;""),$I17,IF(AND($H17=S$10,$K17&lt;&gt;""),$K17,""))</f>
      </c>
      <c r="T17" s="33">
        <f>IF(AND($F17=S$10,$K17&lt;&gt;""),$K17,IF(AND($H17=S$10,$I17&lt;&gt;""),$I17,""))</f>
      </c>
      <c r="U17" s="47">
        <f>IF(S17&lt;&gt;"",IF(S17&gt;T17,3,IF(S17=T17,1,0)),"")</f>
      </c>
      <c r="V17" s="46">
        <f>IF(AND($F17=V$10,$I17&lt;&gt;""),$I17,IF(AND($H17=V$10,$K17&lt;&gt;""),$K17,""))</f>
        <v>2</v>
      </c>
      <c r="W17" s="33">
        <f>IF(AND($F17=V$10,$K17&lt;&gt;""),$K17,IF(AND($H17=V$10,$I17&lt;&gt;""),$I17,""))</f>
        <v>4</v>
      </c>
      <c r="X17" s="47">
        <f>IF(V17&lt;&gt;"",IF(V17&gt;W17,3,IF(V17=W17,1,0)),"")</f>
        <v>0</v>
      </c>
      <c r="Y17" s="46">
        <f>IF(AND($F17=Y$10,$I17&lt;&gt;""),$I17,IF(AND($H17=Y$10,$K17&lt;&gt;""),$K17,""))</f>
      </c>
      <c r="Z17" s="33">
        <f>IF(AND($F17=Y$10,$K17&lt;&gt;""),$K17,IF(AND($H17=Y$10,$I17&lt;&gt;""),$I17,""))</f>
      </c>
      <c r="AA17" s="47">
        <f>IF(Y17&lt;&gt;"",IF(Y17&gt;Z17,3,IF(Y17=Z17,1,0)),"")</f>
      </c>
      <c r="AB17" s="46">
        <f>IF(AND($F17=AB$10,$I17&lt;&gt;""),$I17,IF(AND($H17=AB$10,$K17&lt;&gt;""),$K17,""))</f>
      </c>
      <c r="AC17" s="33">
        <f>IF(AND($F17=AB$10,$K17&lt;&gt;""),$K17,IF(AND($H17=AB$10,$I17&lt;&gt;""),$I17,""))</f>
      </c>
      <c r="AD17" s="47">
        <f>IF(AB17&lt;&gt;"",IF(AB17&gt;AC17,3,IF(AB17=AC17,1,0)),"")</f>
      </c>
    </row>
    <row r="18" spans="3:30" ht="12.75">
      <c r="C18" s="40">
        <f>C17+$C$5+$C$6</f>
        <v>0.4861111111111111</v>
      </c>
      <c r="D18" s="4" t="s">
        <v>25</v>
      </c>
      <c r="E18" s="41">
        <f>C18+$C$5</f>
        <v>0.4965277777777778</v>
      </c>
      <c r="F18" s="42" t="str">
        <f>F6</f>
        <v>Verein 3</v>
      </c>
      <c r="G18" s="43" t="s">
        <v>10</v>
      </c>
      <c r="H18" s="42" t="str">
        <f>F9</f>
        <v>Verein 6</v>
      </c>
      <c r="I18" s="48">
        <v>3</v>
      </c>
      <c r="J18" s="43" t="s">
        <v>10</v>
      </c>
      <c r="K18" s="49">
        <v>5</v>
      </c>
      <c r="M18" s="46">
        <f>IF(AND($F18=M$10,$I18&lt;&gt;""),$I18,IF(AND($H18=M$10,$K18&lt;&gt;""),$K18,""))</f>
      </c>
      <c r="N18" s="33">
        <f>IF(AND($F18=M$10,$K18&lt;&gt;""),$K18,IF(AND($H18=M$10,$I18&lt;&gt;""),$I18,""))</f>
      </c>
      <c r="O18" s="47">
        <f>IF(M18&lt;&gt;"",IF(M18&gt;N18,3,IF(M18=N18,1,0)),"")</f>
      </c>
      <c r="P18" s="46">
        <f>IF(AND($F18=P$10,$I18&lt;&gt;""),$I18,IF(AND($H18=P$10,$K18&lt;&gt;""),$K18,""))</f>
      </c>
      <c r="Q18" s="33">
        <f>IF(AND($F18=P$10,$K18&lt;&gt;""),$K18,IF(AND($H18=P$10,$I18&lt;&gt;""),$I18,""))</f>
      </c>
      <c r="R18" s="47">
        <f>IF(P18&lt;&gt;"",IF(P18&gt;Q18,3,IF(P18=Q18,1,0)),"")</f>
      </c>
      <c r="S18" s="46">
        <f>IF(AND($F18=S$10,$I18&lt;&gt;""),$I18,IF(AND($H18=S$10,$K18&lt;&gt;""),$K18,""))</f>
        <v>3</v>
      </c>
      <c r="T18" s="33">
        <f>IF(AND($F18=S$10,$K18&lt;&gt;""),$K18,IF(AND($H18=S$10,$I18&lt;&gt;""),$I18,""))</f>
        <v>5</v>
      </c>
      <c r="U18" s="47">
        <f>IF(S18&lt;&gt;"",IF(S18&gt;T18,3,IF(S18=T18,1,0)),"")</f>
        <v>0</v>
      </c>
      <c r="V18" s="46">
        <f>IF(AND($F18=V$10,$I18&lt;&gt;""),$I18,IF(AND($H18=V$10,$K18&lt;&gt;""),$K18,""))</f>
      </c>
      <c r="W18" s="33">
        <f>IF(AND($F18=V$10,$K18&lt;&gt;""),$K18,IF(AND($H18=V$10,$I18&lt;&gt;""),$I18,""))</f>
      </c>
      <c r="X18" s="47">
        <f>IF(V18&lt;&gt;"",IF(V18&gt;W18,3,IF(V18=W18,1,0)),"")</f>
      </c>
      <c r="Y18" s="46">
        <f>IF(AND($F18=Y$10,$I18&lt;&gt;""),$I18,IF(AND($H18=Y$10,$K18&lt;&gt;""),$K18,""))</f>
      </c>
      <c r="Z18" s="33">
        <f>IF(AND($F18=Y$10,$K18&lt;&gt;""),$K18,IF(AND($H18=Y$10,$I18&lt;&gt;""),$I18,""))</f>
      </c>
      <c r="AA18" s="47">
        <f>IF(Y18&lt;&gt;"",IF(Y18&gt;Z18,3,IF(Y18=Z18,1,0)),"")</f>
      </c>
      <c r="AB18" s="46">
        <f>IF(AND($F18=AB$10,$I18&lt;&gt;""),$I18,IF(AND($H18=AB$10,$K18&lt;&gt;""),$K18,""))</f>
        <v>5</v>
      </c>
      <c r="AC18" s="33">
        <f>IF(AND($F18=AB$10,$K18&lt;&gt;""),$K18,IF(AND($H18=AB$10,$I18&lt;&gt;""),$I18,""))</f>
        <v>3</v>
      </c>
      <c r="AD18" s="47">
        <f>IF(AB18&lt;&gt;"",IF(AB18&gt;AC18,3,IF(AB18=AC18,1,0)),"")</f>
        <v>3</v>
      </c>
    </row>
    <row r="19" spans="3:30" ht="12.75">
      <c r="C19" s="40">
        <f>C18+$C$5+$C$6</f>
        <v>0.5</v>
      </c>
      <c r="D19" s="4" t="s">
        <v>25</v>
      </c>
      <c r="E19" s="41">
        <f>C19+$C$5</f>
        <v>0.5104166666666666</v>
      </c>
      <c r="F19" s="42" t="str">
        <f>F8</f>
        <v>Verein 5</v>
      </c>
      <c r="G19" s="43" t="s">
        <v>10</v>
      </c>
      <c r="H19" s="42" t="str">
        <f>F4</f>
        <v>Verein 1</v>
      </c>
      <c r="I19" s="48">
        <v>3</v>
      </c>
      <c r="J19" s="43" t="s">
        <v>10</v>
      </c>
      <c r="K19" s="49">
        <v>0</v>
      </c>
      <c r="M19" s="46">
        <f>IF(AND($F19=M$10,$I19&lt;&gt;""),$I19,IF(AND($H19=M$10,$K19&lt;&gt;""),$K19,""))</f>
        <v>0</v>
      </c>
      <c r="N19" s="33">
        <f>IF(AND($F19=M$10,$K19&lt;&gt;""),$K19,IF(AND($H19=M$10,$I19&lt;&gt;""),$I19,""))</f>
        <v>3</v>
      </c>
      <c r="O19" s="47">
        <f>IF(M19&lt;&gt;"",IF(M19&gt;N19,3,IF(M19=N19,1,0)),"")</f>
        <v>0</v>
      </c>
      <c r="P19" s="46">
        <f>IF(AND($F19=P$10,$I19&lt;&gt;""),$I19,IF(AND($H19=P$10,$K19&lt;&gt;""),$K19,""))</f>
      </c>
      <c r="Q19" s="33">
        <f>IF(AND($F19=P$10,$K19&lt;&gt;""),$K19,IF(AND($H19=P$10,$I19&lt;&gt;""),$I19,""))</f>
      </c>
      <c r="R19" s="47">
        <f>IF(P19&lt;&gt;"",IF(P19&gt;Q19,3,IF(P19=Q19,1,0)),"")</f>
      </c>
      <c r="S19" s="46">
        <f>IF(AND($F19=S$10,$I19&lt;&gt;""),$I19,IF(AND($H19=S$10,$K19&lt;&gt;""),$K19,""))</f>
      </c>
      <c r="T19" s="33">
        <f>IF(AND($F19=S$10,$K19&lt;&gt;""),$K19,IF(AND($H19=S$10,$I19&lt;&gt;""),$I19,""))</f>
      </c>
      <c r="U19" s="47">
        <f>IF(S19&lt;&gt;"",IF(S19&gt;T19,3,IF(S19=T19,1,0)),"")</f>
      </c>
      <c r="V19" s="46">
        <f>IF(AND($F19=V$10,$I19&lt;&gt;""),$I19,IF(AND($H19=V$10,$K19&lt;&gt;""),$K19,""))</f>
      </c>
      <c r="W19" s="33">
        <f>IF(AND($F19=V$10,$K19&lt;&gt;""),$K19,IF(AND($H19=V$10,$I19&lt;&gt;""),$I19,""))</f>
      </c>
      <c r="X19" s="47">
        <f>IF(V19&lt;&gt;"",IF(V19&gt;W19,3,IF(V19=W19,1,0)),"")</f>
      </c>
      <c r="Y19" s="46">
        <f>IF(AND($F19=Y$10,$I19&lt;&gt;""),$I19,IF(AND($H19=Y$10,$K19&lt;&gt;""),$K19,""))</f>
        <v>3</v>
      </c>
      <c r="Z19" s="33">
        <f>IF(AND($F19=Y$10,$K19&lt;&gt;""),$K19,IF(AND($H19=Y$10,$I19&lt;&gt;""),$I19,""))</f>
        <v>0</v>
      </c>
      <c r="AA19" s="47">
        <f>IF(Y19&lt;&gt;"",IF(Y19&gt;Z19,3,IF(Y19=Z19,1,0)),"")</f>
        <v>3</v>
      </c>
      <c r="AB19" s="46">
        <f>IF(AND($F19=AB$10,$I19&lt;&gt;""),$I19,IF(AND($H19=AB$10,$K19&lt;&gt;""),$K19,""))</f>
      </c>
      <c r="AC19" s="33">
        <f>IF(AND($F19=AB$10,$K19&lt;&gt;""),$K19,IF(AND($H19=AB$10,$I19&lt;&gt;""),$I19,""))</f>
      </c>
      <c r="AD19" s="47">
        <f>IF(AB19&lt;&gt;"",IF(AB19&gt;AC19,3,IF(AB19=AC19,1,0)),"")</f>
      </c>
    </row>
    <row r="20" spans="3:30" ht="12.75">
      <c r="C20" s="40">
        <f>C19+$C$5+$C$6</f>
        <v>0.5138888888888888</v>
      </c>
      <c r="D20" s="4" t="s">
        <v>25</v>
      </c>
      <c r="E20" s="41">
        <f>C20+$C$5</f>
        <v>0.5243055555555555</v>
      </c>
      <c r="F20" s="42" t="str">
        <f>F5</f>
        <v>Verein 2</v>
      </c>
      <c r="G20" s="43" t="s">
        <v>10</v>
      </c>
      <c r="H20" s="42" t="str">
        <f>F9</f>
        <v>Verein 6</v>
      </c>
      <c r="I20" s="48">
        <v>2</v>
      </c>
      <c r="J20" s="43" t="s">
        <v>10</v>
      </c>
      <c r="K20" s="49">
        <v>2</v>
      </c>
      <c r="M20" s="46">
        <f>IF(AND($F20=M$10,$I20&lt;&gt;""),$I20,IF(AND($H20=M$10,$K20&lt;&gt;""),$K20,""))</f>
      </c>
      <c r="N20" s="33">
        <f>IF(AND($F20=M$10,$K20&lt;&gt;""),$K20,IF(AND($H20=M$10,$I20&lt;&gt;""),$I20,""))</f>
      </c>
      <c r="O20" s="47">
        <f>IF(M20&lt;&gt;"",IF(M20&gt;N20,3,IF(M20=N20,1,0)),"")</f>
      </c>
      <c r="P20" s="46">
        <f>IF(AND($F20=P$10,$I20&lt;&gt;""),$I20,IF(AND($H20=P$10,$K20&lt;&gt;""),$K20,""))</f>
        <v>2</v>
      </c>
      <c r="Q20" s="33">
        <f>IF(AND($F20=P$10,$K20&lt;&gt;""),$K20,IF(AND($H20=P$10,$I20&lt;&gt;""),$I20,""))</f>
        <v>2</v>
      </c>
      <c r="R20" s="47">
        <f>IF(P20&lt;&gt;"",IF(P20&gt;Q20,3,IF(P20=Q20,1,0)),"")</f>
        <v>1</v>
      </c>
      <c r="S20" s="46">
        <f>IF(AND($F20=S$10,$I20&lt;&gt;""),$I20,IF(AND($H20=S$10,$K20&lt;&gt;""),$K20,""))</f>
      </c>
      <c r="T20" s="33">
        <f>IF(AND($F20=S$10,$K20&lt;&gt;""),$K20,IF(AND($H20=S$10,$I20&lt;&gt;""),$I20,""))</f>
      </c>
      <c r="U20" s="47">
        <f>IF(S20&lt;&gt;"",IF(S20&gt;T20,3,IF(S20=T20,1,0)),"")</f>
      </c>
      <c r="V20" s="46">
        <f>IF(AND($F20=V$10,$I20&lt;&gt;""),$I20,IF(AND($H20=V$10,$K20&lt;&gt;""),$K20,""))</f>
      </c>
      <c r="W20" s="33">
        <f>IF(AND($F20=V$10,$K20&lt;&gt;""),$K20,IF(AND($H20=V$10,$I20&lt;&gt;""),$I20,""))</f>
      </c>
      <c r="X20" s="47">
        <f>IF(V20&lt;&gt;"",IF(V20&gt;W20,3,IF(V20=W20,1,0)),"")</f>
      </c>
      <c r="Y20" s="46">
        <f>IF(AND($F20=Y$10,$I20&lt;&gt;""),$I20,IF(AND($H20=Y$10,$K20&lt;&gt;""),$K20,""))</f>
      </c>
      <c r="Z20" s="33">
        <f>IF(AND($F20=Y$10,$K20&lt;&gt;""),$K20,IF(AND($H20=Y$10,$I20&lt;&gt;""),$I20,""))</f>
      </c>
      <c r="AA20" s="47">
        <f>IF(Y20&lt;&gt;"",IF(Y20&gt;Z20,3,IF(Y20=Z20,1,0)),"")</f>
      </c>
      <c r="AB20" s="46">
        <f>IF(AND($F20=AB$10,$I20&lt;&gt;""),$I20,IF(AND($H20=AB$10,$K20&lt;&gt;""),$K20,""))</f>
        <v>2</v>
      </c>
      <c r="AC20" s="33">
        <f>IF(AND($F20=AB$10,$K20&lt;&gt;""),$K20,IF(AND($H20=AB$10,$I20&lt;&gt;""),$I20,""))</f>
        <v>2</v>
      </c>
      <c r="AD20" s="47">
        <f>IF(AB20&lt;&gt;"",IF(AB20&gt;AC20,3,IF(AB20=AC20,1,0)),"")</f>
        <v>1</v>
      </c>
    </row>
    <row r="21" spans="3:30" ht="12.75">
      <c r="C21" s="40">
        <f>C20+$C$5+$C$6</f>
        <v>0.5277777777777777</v>
      </c>
      <c r="D21" s="4" t="s">
        <v>25</v>
      </c>
      <c r="E21" s="41">
        <f>C21+$C$5</f>
        <v>0.5381944444444443</v>
      </c>
      <c r="F21" s="42" t="str">
        <f>F8</f>
        <v>Verein 5</v>
      </c>
      <c r="G21" s="43" t="s">
        <v>10</v>
      </c>
      <c r="H21" s="42" t="str">
        <f>F6</f>
        <v>Verein 3</v>
      </c>
      <c r="I21" s="48">
        <v>0</v>
      </c>
      <c r="J21" s="43" t="s">
        <v>10</v>
      </c>
      <c r="K21" s="49">
        <v>1</v>
      </c>
      <c r="M21" s="46">
        <f>IF(AND($F21=M$10,$I21&lt;&gt;""),$I21,IF(AND($H21=M$10,$K21&lt;&gt;""),$K21,""))</f>
      </c>
      <c r="N21" s="33">
        <f>IF(AND($F21=M$10,$K21&lt;&gt;""),$K21,IF(AND($H21=M$10,$I21&lt;&gt;""),$I21,""))</f>
      </c>
      <c r="O21" s="47">
        <f>IF(M21&lt;&gt;"",IF(M21&gt;N21,3,IF(M21=N21,1,0)),"")</f>
      </c>
      <c r="P21" s="46">
        <f>IF(AND($F21=P$10,$I21&lt;&gt;""),$I21,IF(AND($H21=P$10,$K21&lt;&gt;""),$K21,""))</f>
      </c>
      <c r="Q21" s="33">
        <f>IF(AND($F21=P$10,$K21&lt;&gt;""),$K21,IF(AND($H21=P$10,$I21&lt;&gt;""),$I21,""))</f>
      </c>
      <c r="R21" s="47">
        <f>IF(P21&lt;&gt;"",IF(P21&gt;Q21,3,IF(P21=Q21,1,0)),"")</f>
      </c>
      <c r="S21" s="46">
        <f>IF(AND($F21=S$10,$I21&lt;&gt;""),$I21,IF(AND($H21=S$10,$K21&lt;&gt;""),$K21,""))</f>
        <v>1</v>
      </c>
      <c r="T21" s="33">
        <f>IF(AND($F21=S$10,$K21&lt;&gt;""),$K21,IF(AND($H21=S$10,$I21&lt;&gt;""),$I21,""))</f>
        <v>0</v>
      </c>
      <c r="U21" s="47">
        <f>IF(S21&lt;&gt;"",IF(S21&gt;T21,3,IF(S21=T21,1,0)),"")</f>
        <v>3</v>
      </c>
      <c r="V21" s="46">
        <f>IF(AND($F21=V$10,$I21&lt;&gt;""),$I21,IF(AND($H21=V$10,$K21&lt;&gt;""),$K21,""))</f>
      </c>
      <c r="W21" s="33">
        <f>IF(AND($F21=V$10,$K21&lt;&gt;""),$K21,IF(AND($H21=V$10,$I21&lt;&gt;""),$I21,""))</f>
      </c>
      <c r="X21" s="47">
        <f>IF(V21&lt;&gt;"",IF(V21&gt;W21,3,IF(V21=W21,1,0)),"")</f>
      </c>
      <c r="Y21" s="46">
        <f>IF(AND($F21=Y$10,$I21&lt;&gt;""),$I21,IF(AND($H21=Y$10,$K21&lt;&gt;""),$K21,""))</f>
        <v>0</v>
      </c>
      <c r="Z21" s="33">
        <f>IF(AND($F21=Y$10,$K21&lt;&gt;""),$K21,IF(AND($H21=Y$10,$I21&lt;&gt;""),$I21,""))</f>
        <v>1</v>
      </c>
      <c r="AA21" s="47">
        <f>IF(Y21&lt;&gt;"",IF(Y21&gt;Z21,3,IF(Y21=Z21,1,0)),"")</f>
        <v>0</v>
      </c>
      <c r="AB21" s="46">
        <f>IF(AND($F21=AB$10,$I21&lt;&gt;""),$I21,IF(AND($H21=AB$10,$K21&lt;&gt;""),$K21,""))</f>
      </c>
      <c r="AC21" s="33">
        <f>IF(AND($F21=AB$10,$K21&lt;&gt;""),$K21,IF(AND($H21=AB$10,$I21&lt;&gt;""),$I21,""))</f>
      </c>
      <c r="AD21" s="47">
        <f>IF(AB21&lt;&gt;"",IF(AB21&gt;AC21,3,IF(AB21=AC21,1,0)),"")</f>
      </c>
    </row>
    <row r="22" spans="3:30" ht="12.75">
      <c r="C22" s="40">
        <f>C21+$C$5+$C$6</f>
        <v>0.5416666666666665</v>
      </c>
      <c r="D22" s="4" t="s">
        <v>25</v>
      </c>
      <c r="E22" s="41">
        <f>C22+$C$5</f>
        <v>0.5520833333333331</v>
      </c>
      <c r="F22" s="42" t="str">
        <f>F7</f>
        <v>Verein 4</v>
      </c>
      <c r="G22" s="43" t="s">
        <v>10</v>
      </c>
      <c r="H22" s="42" t="str">
        <f>F8</f>
        <v>Verein 5</v>
      </c>
      <c r="I22" s="48">
        <v>0</v>
      </c>
      <c r="J22" s="43" t="s">
        <v>10</v>
      </c>
      <c r="K22" s="49">
        <v>9</v>
      </c>
      <c r="M22" s="46">
        <f>IF(AND($F22=M$10,$I22&lt;&gt;""),$I22,IF(AND($H22=M$10,$K22&lt;&gt;""),$K22,""))</f>
      </c>
      <c r="N22" s="33">
        <f>IF(AND($F22=M$10,$K22&lt;&gt;""),$K22,IF(AND($H22=M$10,$I22&lt;&gt;""),$I22,""))</f>
      </c>
      <c r="O22" s="47">
        <f>IF(M22&lt;&gt;"",IF(M22&gt;N22,3,IF(M22=N22,1,0)),"")</f>
      </c>
      <c r="P22" s="46">
        <f>IF(AND($F22=P$10,$I22&lt;&gt;""),$I22,IF(AND($H22=P$10,$K22&lt;&gt;""),$K22,""))</f>
      </c>
      <c r="Q22" s="33">
        <f>IF(AND($F22=P$10,$K22&lt;&gt;""),$K22,IF(AND($H22=P$10,$I22&lt;&gt;""),$I22,""))</f>
      </c>
      <c r="R22" s="47">
        <f>IF(P22&lt;&gt;"",IF(P22&gt;Q22,3,IF(P22=Q22,1,0)),"")</f>
      </c>
      <c r="S22" s="46">
        <f>IF(AND($F22=S$10,$I22&lt;&gt;""),$I22,IF(AND($H22=S$10,$K22&lt;&gt;""),$K22,""))</f>
      </c>
      <c r="T22" s="33">
        <f>IF(AND($F22=S$10,$K22&lt;&gt;""),$K22,IF(AND($H22=S$10,$I22&lt;&gt;""),$I22,""))</f>
      </c>
      <c r="U22" s="47">
        <f>IF(S22&lt;&gt;"",IF(S22&gt;T22,3,IF(S22=T22,1,0)),"")</f>
      </c>
      <c r="V22" s="46">
        <f>IF(AND($F22=V$10,$I22&lt;&gt;""),$I22,IF(AND($H22=V$10,$K22&lt;&gt;""),$K22,""))</f>
        <v>0</v>
      </c>
      <c r="W22" s="33">
        <f>IF(AND($F22=V$10,$K22&lt;&gt;""),$K22,IF(AND($H22=V$10,$I22&lt;&gt;""),$I22,""))</f>
        <v>9</v>
      </c>
      <c r="X22" s="47">
        <f>IF(V22&lt;&gt;"",IF(V22&gt;W22,3,IF(V22=W22,1,0)),"")</f>
        <v>0</v>
      </c>
      <c r="Y22" s="46">
        <f>IF(AND($F22=Y$10,$I22&lt;&gt;""),$I22,IF(AND($H22=Y$10,$K22&lt;&gt;""),$K22,""))</f>
        <v>9</v>
      </c>
      <c r="Z22" s="33">
        <f>IF(AND($F22=Y$10,$K22&lt;&gt;""),$K22,IF(AND($H22=Y$10,$I22&lt;&gt;""),$I22,""))</f>
        <v>0</v>
      </c>
      <c r="AA22" s="47">
        <f>IF(Y22&lt;&gt;"",IF(Y22&gt;Z22,3,IF(Y22=Z22,1,0)),"")</f>
        <v>3</v>
      </c>
      <c r="AB22" s="46">
        <f>IF(AND($F22=AB$10,$I22&lt;&gt;""),$I22,IF(AND($H22=AB$10,$K22&lt;&gt;""),$K22,""))</f>
      </c>
      <c r="AC22" s="33">
        <f>IF(AND($F22=AB$10,$K22&lt;&gt;""),$K22,IF(AND($H22=AB$10,$I22&lt;&gt;""),$I22,""))</f>
      </c>
      <c r="AD22" s="47">
        <f>IF(AB22&lt;&gt;"",IF(AB22&gt;AC22,3,IF(AB22=AC22,1,0)),"")</f>
      </c>
    </row>
    <row r="23" spans="3:30" ht="12.75">
      <c r="C23" s="40">
        <f>C22+$C$5+$C$6</f>
        <v>0.5555555555555554</v>
      </c>
      <c r="D23" s="4" t="s">
        <v>25</v>
      </c>
      <c r="E23" s="41">
        <f>C23+$C$5</f>
        <v>0.565972222222222</v>
      </c>
      <c r="F23" s="42" t="str">
        <f>F5</f>
        <v>Verein 2</v>
      </c>
      <c r="G23" s="43" t="s">
        <v>10</v>
      </c>
      <c r="H23" s="42" t="str">
        <f>F6</f>
        <v>Verein 3</v>
      </c>
      <c r="I23" s="48">
        <v>2</v>
      </c>
      <c r="J23" s="43" t="s">
        <v>10</v>
      </c>
      <c r="K23" s="49">
        <v>3</v>
      </c>
      <c r="M23" s="46">
        <f>IF(AND($F23=M$10,$I23&lt;&gt;""),$I23,IF(AND($H23=M$10,$K23&lt;&gt;""),$K23,""))</f>
      </c>
      <c r="N23" s="33">
        <f>IF(AND($F23=M$10,$K23&lt;&gt;""),$K23,IF(AND($H23=M$10,$I23&lt;&gt;""),$I23,""))</f>
      </c>
      <c r="O23" s="47">
        <f>IF(M23&lt;&gt;"",IF(M23&gt;N23,3,IF(M23=N23,1,0)),"")</f>
      </c>
      <c r="P23" s="46">
        <f>IF(AND($F23=P$10,$I23&lt;&gt;""),$I23,IF(AND($H23=P$10,$K23&lt;&gt;""),$K23,""))</f>
        <v>2</v>
      </c>
      <c r="Q23" s="33">
        <f>IF(AND($F23=P$10,$K23&lt;&gt;""),$K23,IF(AND($H23=P$10,$I23&lt;&gt;""),$I23,""))</f>
        <v>3</v>
      </c>
      <c r="R23" s="47">
        <f>IF(P23&lt;&gt;"",IF(P23&gt;Q23,3,IF(P23=Q23,1,0)),"")</f>
        <v>0</v>
      </c>
      <c r="S23" s="46">
        <f>IF(AND($F23=S$10,$I23&lt;&gt;""),$I23,IF(AND($H23=S$10,$K23&lt;&gt;""),$K23,""))</f>
        <v>3</v>
      </c>
      <c r="T23" s="33">
        <f>IF(AND($F23=S$10,$K23&lt;&gt;""),$K23,IF(AND($H23=S$10,$I23&lt;&gt;""),$I23,""))</f>
        <v>2</v>
      </c>
      <c r="U23" s="47">
        <f>IF(S23&lt;&gt;"",IF(S23&gt;T23,3,IF(S23=T23,1,0)),"")</f>
        <v>3</v>
      </c>
      <c r="V23" s="46">
        <f>IF(AND($F23=V$10,$I23&lt;&gt;""),$I23,IF(AND($H23=V$10,$K23&lt;&gt;""),$K23,""))</f>
      </c>
      <c r="W23" s="33">
        <f>IF(AND($F23=V$10,$K23&lt;&gt;""),$K23,IF(AND($H23=V$10,$I23&lt;&gt;""),$I23,""))</f>
      </c>
      <c r="X23" s="47">
        <f>IF(V23&lt;&gt;"",IF(V23&gt;W23,3,IF(V23=W23,1,0)),"")</f>
      </c>
      <c r="Y23" s="46">
        <f>IF(AND($F23=Y$10,$I23&lt;&gt;""),$I23,IF(AND($H23=Y$10,$K23&lt;&gt;""),$K23,""))</f>
      </c>
      <c r="Z23" s="33">
        <f>IF(AND($F23=Y$10,$K23&lt;&gt;""),$K23,IF(AND($H23=Y$10,$I23&lt;&gt;""),$I23,""))</f>
      </c>
      <c r="AA23" s="47">
        <f>IF(Y23&lt;&gt;"",IF(Y23&gt;Z23,3,IF(Y23=Z23,1,0)),"")</f>
      </c>
      <c r="AB23" s="46">
        <f>IF(AND($F23=AB$10,$I23&lt;&gt;""),$I23,IF(AND($H23=AB$10,$K23&lt;&gt;""),$K23,""))</f>
      </c>
      <c r="AC23" s="33">
        <f>IF(AND($F23=AB$10,$K23&lt;&gt;""),$K23,IF(AND($H23=AB$10,$I23&lt;&gt;""),$I23,""))</f>
      </c>
      <c r="AD23" s="47">
        <f>IF(AB23&lt;&gt;"",IF(AB23&gt;AC23,3,IF(AB23=AC23,1,0)),"")</f>
      </c>
    </row>
    <row r="24" spans="3:11" ht="12.75">
      <c r="C24" s="50"/>
      <c r="D24" s="51"/>
      <c r="E24" s="52"/>
      <c r="F24" s="53"/>
      <c r="G24" s="54"/>
      <c r="H24" s="53"/>
      <c r="I24" s="55"/>
      <c r="J24" s="54"/>
      <c r="K24" s="56"/>
    </row>
    <row r="25" spans="2:11" ht="12.75" customHeight="1">
      <c r="B25" s="1"/>
      <c r="C25" s="1"/>
      <c r="E25" s="3"/>
      <c r="G25" s="4"/>
      <c r="I25" s="4"/>
      <c r="J25" s="4"/>
      <c r="K25" s="4"/>
    </row>
    <row r="26" spans="1:13" ht="12.75">
      <c r="A26" s="1"/>
      <c r="B26" s="1"/>
      <c r="C26" s="57" t="s">
        <v>26</v>
      </c>
      <c r="D26" s="57"/>
      <c r="E26" s="57"/>
      <c r="F26" s="58"/>
      <c r="G26" s="59"/>
      <c r="H26" s="58"/>
      <c r="I26" s="58"/>
      <c r="J26" s="58"/>
      <c r="K26" s="58"/>
      <c r="M26" s="7" t="s">
        <v>27</v>
      </c>
    </row>
    <row r="27" spans="1:17" ht="12.75">
      <c r="A27" s="1"/>
      <c r="B27" s="1"/>
      <c r="C27" s="1"/>
      <c r="E27" s="60" t="s">
        <v>5</v>
      </c>
      <c r="F27" s="60" t="str">
        <f>F3</f>
        <v>Mannschaften</v>
      </c>
      <c r="G27" s="58"/>
      <c r="H27" s="61" t="str">
        <f>H3</f>
        <v>Punkte</v>
      </c>
      <c r="I27" s="59" t="str">
        <f>I3</f>
        <v>Tore</v>
      </c>
      <c r="J27" s="59"/>
      <c r="K27" s="59"/>
      <c r="M27">
        <v>1</v>
      </c>
      <c r="N27" t="s">
        <v>28</v>
      </c>
      <c r="Q27" t="s">
        <v>29</v>
      </c>
    </row>
    <row r="28" spans="1:17" ht="12.75">
      <c r="A28" s="1"/>
      <c r="B28" s="1"/>
      <c r="C28" s="1"/>
      <c r="E28" s="62">
        <v>1</v>
      </c>
      <c r="F28" s="58" t="str">
        <f>VLOOKUP($E28,$M$4:$W$9,2,0)</f>
        <v>Verein 5</v>
      </c>
      <c r="G28" s="58"/>
      <c r="H28" s="58">
        <f>VLOOKUP($E28,$M$4:$W$9,8,0)</f>
        <v>9</v>
      </c>
      <c r="I28" s="61">
        <f>VLOOKUP($E28,$M$4:$W$9,9,0)</f>
        <v>14</v>
      </c>
      <c r="J28" s="59" t="s">
        <v>10</v>
      </c>
      <c r="K28" s="63">
        <f>VLOOKUP($E28,$M$4:$W$9,11,0)</f>
        <v>2</v>
      </c>
      <c r="M28">
        <v>2</v>
      </c>
      <c r="N28" t="s">
        <v>30</v>
      </c>
      <c r="Q28" t="s">
        <v>31</v>
      </c>
    </row>
    <row r="29" spans="1:17" ht="12.75">
      <c r="A29" s="1"/>
      <c r="B29" s="1"/>
      <c r="C29" s="1"/>
      <c r="E29" s="62">
        <v>2</v>
      </c>
      <c r="F29" s="58" t="str">
        <f>VLOOKUP($E29,$M$4:$W$9,2,0)</f>
        <v>Verein 6</v>
      </c>
      <c r="G29" s="59"/>
      <c r="H29" s="58">
        <f>VLOOKUP($E29,$M$4:$W$9,8,0)</f>
        <v>7</v>
      </c>
      <c r="I29" s="61">
        <f>VLOOKUP($E29,$M$4:$W$9,9,0)</f>
        <v>13</v>
      </c>
      <c r="J29" s="59" t="s">
        <v>10</v>
      </c>
      <c r="K29" s="63">
        <f>VLOOKUP($E29,$M$4:$W$9,11,0)</f>
        <v>9</v>
      </c>
      <c r="M29">
        <v>3</v>
      </c>
      <c r="N29" t="s">
        <v>32</v>
      </c>
      <c r="Q29" t="s">
        <v>33</v>
      </c>
    </row>
    <row r="30" spans="1:17" ht="12.75">
      <c r="A30" s="1"/>
      <c r="B30" s="1"/>
      <c r="C30" s="1"/>
      <c r="E30" s="62">
        <v>3</v>
      </c>
      <c r="F30" s="58" t="str">
        <f>VLOOKUP($E30,$M$4:$W$9,2,0)</f>
        <v>Verein 3</v>
      </c>
      <c r="G30" s="59"/>
      <c r="H30" s="58">
        <f>VLOOKUP($E30,$M$4:$W$9,8,0)</f>
        <v>6</v>
      </c>
      <c r="I30" s="61">
        <f>VLOOKUP($E30,$M$4:$W$9,9,0)</f>
        <v>7</v>
      </c>
      <c r="J30" s="59" t="s">
        <v>10</v>
      </c>
      <c r="K30" s="63">
        <f>VLOOKUP($E30,$M$4:$W$9,11,0)</f>
        <v>8</v>
      </c>
      <c r="M30">
        <v>4</v>
      </c>
      <c r="N30" t="s">
        <v>34</v>
      </c>
      <c r="Q30" t="s">
        <v>35</v>
      </c>
    </row>
    <row r="31" spans="1:17" ht="12.75">
      <c r="A31" s="1"/>
      <c r="B31" s="1"/>
      <c r="C31" s="1"/>
      <c r="E31" s="62">
        <v>4</v>
      </c>
      <c r="F31" s="58" t="str">
        <f>VLOOKUP($E31,$M$4:$W$9,2,0)</f>
        <v>Verein 1</v>
      </c>
      <c r="G31" s="59"/>
      <c r="H31" s="58">
        <f>VLOOKUP($E31,$M$4:$W$9,8,0)</f>
        <v>6</v>
      </c>
      <c r="I31" s="61">
        <f>VLOOKUP($E31,$M$4:$W$9,9,0)</f>
        <v>6</v>
      </c>
      <c r="J31" s="59" t="s">
        <v>10</v>
      </c>
      <c r="K31" s="63">
        <f>VLOOKUP($E31,$M$4:$W$9,11,0)</f>
        <v>7</v>
      </c>
      <c r="M31">
        <v>5</v>
      </c>
      <c r="N31" t="s">
        <v>34</v>
      </c>
      <c r="Q31" t="s">
        <v>36</v>
      </c>
    </row>
    <row r="32" spans="1:17" ht="12.75">
      <c r="A32" s="1"/>
      <c r="B32" s="1"/>
      <c r="C32" s="1"/>
      <c r="E32" s="62">
        <v>5</v>
      </c>
      <c r="F32" s="58" t="str">
        <f>VLOOKUP($E32,$M$4:$W$9,2,0)</f>
        <v>Verein 2</v>
      </c>
      <c r="G32" s="59"/>
      <c r="H32" s="58">
        <f>VLOOKUP($E32,$M$4:$W$9,8,0)</f>
        <v>4</v>
      </c>
      <c r="I32" s="61">
        <f>VLOOKUP($E32,$M$4:$W$9,9,0)</f>
        <v>6</v>
      </c>
      <c r="J32" s="59" t="s">
        <v>10</v>
      </c>
      <c r="K32" s="63">
        <f>VLOOKUP($E32,$M$4:$W$9,11,0)</f>
        <v>6</v>
      </c>
      <c r="M32">
        <v>6</v>
      </c>
      <c r="N32" t="s">
        <v>37</v>
      </c>
      <c r="Q32" t="s">
        <v>38</v>
      </c>
    </row>
    <row r="33" spans="1:17" ht="12.75">
      <c r="A33" s="1"/>
      <c r="B33" s="1"/>
      <c r="C33" s="1"/>
      <c r="E33" s="62">
        <v>6</v>
      </c>
      <c r="F33" s="58" t="str">
        <f>VLOOKUP($E33,$M$4:$W$9,2,0)</f>
        <v>Verein 4</v>
      </c>
      <c r="G33" s="59"/>
      <c r="H33" s="58">
        <f>VLOOKUP($E33,$M$4:$W$9,8,0)</f>
        <v>0</v>
      </c>
      <c r="I33" s="61">
        <f>VLOOKUP($E33,$M$4:$W$9,9,0)</f>
        <v>4</v>
      </c>
      <c r="J33" s="59" t="s">
        <v>10</v>
      </c>
      <c r="K33" s="63">
        <f>VLOOKUP($E33,$M$4:$W$9,11,0)</f>
        <v>18</v>
      </c>
      <c r="M33">
        <v>7</v>
      </c>
      <c r="N33" t="s">
        <v>39</v>
      </c>
      <c r="Q33" t="s">
        <v>40</v>
      </c>
    </row>
    <row r="34" spans="1:17" ht="12.75">
      <c r="A34" s="1"/>
      <c r="B34" s="1"/>
      <c r="C34" s="1"/>
      <c r="E34" s="3"/>
      <c r="G34" s="4"/>
      <c r="M34">
        <v>8</v>
      </c>
      <c r="N34" t="s">
        <v>41</v>
      </c>
      <c r="Q34" t="s">
        <v>42</v>
      </c>
    </row>
    <row r="35" spans="1:17" ht="12.75">
      <c r="A35" s="1"/>
      <c r="B35" s="1"/>
      <c r="C35" s="1"/>
      <c r="E35" s="3"/>
      <c r="G35" s="4"/>
      <c r="M35">
        <v>9</v>
      </c>
      <c r="N35" t="s">
        <v>43</v>
      </c>
      <c r="Q35" t="s">
        <v>44</v>
      </c>
    </row>
    <row r="36" spans="1:17" ht="12.75">
      <c r="A36" s="1"/>
      <c r="B36" s="1"/>
      <c r="C36" s="1"/>
      <c r="E36" s="3"/>
      <c r="G36" s="4"/>
      <c r="M36">
        <v>10</v>
      </c>
      <c r="N36" t="s">
        <v>45</v>
      </c>
      <c r="Q36" t="s">
        <v>46</v>
      </c>
    </row>
    <row r="37" spans="1:17" ht="12.75">
      <c r="A37" s="1"/>
      <c r="B37" s="1"/>
      <c r="C37" s="1"/>
      <c r="E37" s="3"/>
      <c r="G37" s="4"/>
      <c r="M37">
        <v>11</v>
      </c>
      <c r="N37" t="s">
        <v>47</v>
      </c>
      <c r="Q37" t="s">
        <v>48</v>
      </c>
    </row>
    <row r="38" spans="1:7" ht="12.75">
      <c r="A38" s="1"/>
      <c r="B38" s="1"/>
      <c r="C38" s="1"/>
      <c r="E38" s="3"/>
      <c r="G38" s="4"/>
    </row>
    <row r="39" spans="1:7" ht="12.75">
      <c r="A39" s="1"/>
      <c r="B39" s="1"/>
      <c r="C39" s="1"/>
      <c r="E39" s="3"/>
      <c r="G39" s="4"/>
    </row>
    <row r="40" spans="1:7" ht="12.75">
      <c r="A40" s="1"/>
      <c r="B40" s="1"/>
      <c r="C40" s="1"/>
      <c r="E40" s="3"/>
      <c r="G40" s="4"/>
    </row>
    <row r="41" spans="1:7" ht="12.75">
      <c r="A41" s="1"/>
      <c r="B41" s="1"/>
      <c r="C41" s="1"/>
      <c r="E41" s="3"/>
      <c r="G41" s="4"/>
    </row>
    <row r="42" spans="1:7" ht="12.75">
      <c r="A42" s="1"/>
      <c r="B42" s="1"/>
      <c r="C42" s="1"/>
      <c r="E42" s="3"/>
      <c r="G42" s="4"/>
    </row>
    <row r="43" spans="1:7" ht="12.75">
      <c r="A43" s="1"/>
      <c r="B43" s="1"/>
      <c r="C43" s="1"/>
      <c r="E43" s="3"/>
      <c r="G43" s="4"/>
    </row>
    <row r="44" spans="1:7" ht="12.75">
      <c r="A44" s="1"/>
      <c r="B44" s="1"/>
      <c r="C44" s="1"/>
      <c r="E44" s="3"/>
      <c r="G44" s="4"/>
    </row>
    <row r="45" spans="1:7" ht="12.75">
      <c r="A45" s="1"/>
      <c r="B45" s="1"/>
      <c r="C45" s="1"/>
      <c r="E45" s="3"/>
      <c r="G45" s="4"/>
    </row>
    <row r="46" spans="1:7" ht="12.75">
      <c r="A46" s="1"/>
      <c r="B46" s="1"/>
      <c r="C46" s="1"/>
      <c r="E46" s="3"/>
      <c r="G46" s="4"/>
    </row>
    <row r="47" spans="1:7" ht="12.75">
      <c r="A47" s="1"/>
      <c r="B47" s="1"/>
      <c r="C47" s="1"/>
      <c r="E47" s="3"/>
      <c r="G47" s="4"/>
    </row>
    <row r="48" spans="1:7" ht="12.75">
      <c r="A48" s="1"/>
      <c r="B48" s="1"/>
      <c r="C48" s="1"/>
      <c r="E48" s="3"/>
      <c r="G48" s="4"/>
    </row>
    <row r="49" spans="1:7" ht="12.75">
      <c r="A49" s="1"/>
      <c r="B49" s="1"/>
      <c r="C49" s="1"/>
      <c r="E49" s="3"/>
      <c r="G49" s="4"/>
    </row>
    <row r="50" spans="1:7" ht="12.75">
      <c r="A50" s="1"/>
      <c r="B50" s="1"/>
      <c r="C50" s="1"/>
      <c r="E50" s="3"/>
      <c r="G50" s="4"/>
    </row>
    <row r="51" spans="1:7" ht="12.75">
      <c r="A51" s="1"/>
      <c r="B51" s="1"/>
      <c r="C51" s="1"/>
      <c r="E51" s="3"/>
      <c r="G51" s="4"/>
    </row>
    <row r="52" spans="1:7" ht="12.75">
      <c r="A52" s="1"/>
      <c r="B52" s="1"/>
      <c r="C52" s="1"/>
      <c r="E52" s="3"/>
      <c r="G52" s="4"/>
    </row>
    <row r="53" spans="1:7" ht="12.75">
      <c r="A53" s="1"/>
      <c r="B53" s="1"/>
      <c r="C53" s="1"/>
      <c r="E53" s="3"/>
      <c r="G53" s="4"/>
    </row>
    <row r="54" spans="1:7" ht="12.75">
      <c r="A54" s="1"/>
      <c r="B54" s="1"/>
      <c r="C54" s="1"/>
      <c r="E54" s="3"/>
      <c r="G54" s="4"/>
    </row>
    <row r="55" spans="1:7" ht="12.75">
      <c r="A55" s="1"/>
      <c r="B55" s="1"/>
      <c r="C55" s="1"/>
      <c r="E55" s="3"/>
      <c r="G55" s="4"/>
    </row>
    <row r="56" spans="1:7" ht="12.75">
      <c r="A56" s="1"/>
      <c r="B56" s="1"/>
      <c r="C56" s="1"/>
      <c r="E56" s="3"/>
      <c r="G56" s="4"/>
    </row>
    <row r="57" spans="1:7" ht="12.75">
      <c r="A57" s="1"/>
      <c r="B57" s="1"/>
      <c r="C57" s="1"/>
      <c r="E57" s="3"/>
      <c r="G57" s="4"/>
    </row>
    <row r="58" spans="1:7" ht="12.75">
      <c r="A58" s="1"/>
      <c r="B58" s="1"/>
      <c r="C58" s="1"/>
      <c r="E58" s="3"/>
      <c r="G58" s="4"/>
    </row>
    <row r="59" spans="1:7" ht="12.75">
      <c r="A59" s="1"/>
      <c r="B59" s="1"/>
      <c r="C59" s="1"/>
      <c r="E59" s="3"/>
      <c r="G59" s="4"/>
    </row>
    <row r="60" spans="1:7" ht="12.75">
      <c r="A60" s="1"/>
      <c r="B60" s="1"/>
      <c r="C60" s="1"/>
      <c r="E60" s="3"/>
      <c r="G60" s="4"/>
    </row>
    <row r="61" spans="1:7" ht="12.75">
      <c r="A61" s="1"/>
      <c r="B61" s="1"/>
      <c r="C61" s="1"/>
      <c r="E61" s="3"/>
      <c r="G61" s="4"/>
    </row>
    <row r="62" spans="1:7" ht="12.75">
      <c r="A62" s="1"/>
      <c r="B62" s="1"/>
      <c r="C62" s="1"/>
      <c r="E62" s="3"/>
      <c r="G62" s="4"/>
    </row>
    <row r="63" spans="1:7" ht="12.75">
      <c r="A63" s="1"/>
      <c r="B63" s="1"/>
      <c r="C63" s="1"/>
      <c r="E63" s="3"/>
      <c r="G63" s="4"/>
    </row>
    <row r="64" spans="1:7" ht="12.75">
      <c r="A64" s="1"/>
      <c r="B64" s="1"/>
      <c r="C64" s="1"/>
      <c r="E64" s="3"/>
      <c r="G64" s="4"/>
    </row>
    <row r="65" spans="1:7" ht="12.75">
      <c r="A65" s="1"/>
      <c r="B65" s="1"/>
      <c r="C65" s="1"/>
      <c r="E65" s="3"/>
      <c r="G65" s="4"/>
    </row>
    <row r="66" spans="1:7" ht="12.75">
      <c r="A66" s="1"/>
      <c r="B66" s="1"/>
      <c r="C66" s="1"/>
      <c r="E66" s="3"/>
      <c r="G66" s="4"/>
    </row>
    <row r="67" spans="1:7" ht="12.75">
      <c r="A67" s="1"/>
      <c r="B67" s="1"/>
      <c r="C67" s="1"/>
      <c r="E67" s="3"/>
      <c r="G67" s="4"/>
    </row>
    <row r="68" spans="1:7" ht="12.75">
      <c r="A68" s="1"/>
      <c r="B68" s="1"/>
      <c r="C68" s="1"/>
      <c r="E68" s="3"/>
      <c r="G68" s="4"/>
    </row>
    <row r="69" spans="1:7" ht="12.75">
      <c r="A69" s="1"/>
      <c r="B69" s="1"/>
      <c r="C69" s="1"/>
      <c r="E69" s="3"/>
      <c r="G69" s="4"/>
    </row>
    <row r="70" spans="1:7" ht="12.75">
      <c r="A70" s="1"/>
      <c r="B70" s="1"/>
      <c r="C70" s="1"/>
      <c r="E70" s="3"/>
      <c r="G70" s="4"/>
    </row>
    <row r="71" spans="1:7" ht="12.75">
      <c r="A71" s="1"/>
      <c r="B71" s="1"/>
      <c r="C71" s="1"/>
      <c r="E71" s="3"/>
      <c r="G71" s="4"/>
    </row>
    <row r="72" spans="1:7" ht="12.75">
      <c r="A72" s="1"/>
      <c r="B72" s="1"/>
      <c r="C72" s="1"/>
      <c r="E72" s="3"/>
      <c r="G72" s="4"/>
    </row>
    <row r="73" spans="1:7" ht="12.75">
      <c r="A73" s="1"/>
      <c r="B73" s="1"/>
      <c r="C73" s="1"/>
      <c r="E73" s="3"/>
      <c r="G73" s="4"/>
    </row>
    <row r="74" spans="1:7" ht="12.75">
      <c r="A74" s="1"/>
      <c r="B74" s="1"/>
      <c r="C74" s="1"/>
      <c r="E74" s="3"/>
      <c r="G74" s="4"/>
    </row>
    <row r="75" spans="1:7" ht="12.75">
      <c r="A75" s="1"/>
      <c r="B75" s="1"/>
      <c r="C75" s="1"/>
      <c r="E75" s="3"/>
      <c r="G75" s="4"/>
    </row>
    <row r="76" spans="1:7" ht="12.75">
      <c r="A76" s="1"/>
      <c r="B76" s="1"/>
      <c r="C76" s="1"/>
      <c r="E76" s="3"/>
      <c r="G76" s="4"/>
    </row>
    <row r="77" spans="1:7" ht="12.75">
      <c r="A77" s="1"/>
      <c r="B77" s="1"/>
      <c r="C77" s="1"/>
      <c r="E77" s="3"/>
      <c r="G77" s="4"/>
    </row>
    <row r="78" spans="1:7" ht="12.75">
      <c r="A78" s="1"/>
      <c r="B78" s="1"/>
      <c r="C78" s="1"/>
      <c r="E78" s="3"/>
      <c r="G78" s="4"/>
    </row>
    <row r="79" spans="1:7" ht="12.75">
      <c r="A79" s="1"/>
      <c r="B79" s="1"/>
      <c r="C79" s="1"/>
      <c r="E79" s="3"/>
      <c r="G79" s="4"/>
    </row>
    <row r="80" spans="1:7" ht="12.75">
      <c r="A80" s="1"/>
      <c r="B80" s="1"/>
      <c r="C80" s="1"/>
      <c r="E80" s="3"/>
      <c r="G80" s="4"/>
    </row>
    <row r="81" spans="1:7" ht="12.75">
      <c r="A81" s="1"/>
      <c r="B81" s="1"/>
      <c r="C81" s="1"/>
      <c r="E81" s="3"/>
      <c r="G81" s="4"/>
    </row>
    <row r="82" spans="1:7" ht="12.75">
      <c r="A82" s="1"/>
      <c r="B82" s="1"/>
      <c r="C82" s="1"/>
      <c r="E82" s="3"/>
      <c r="G82" s="4"/>
    </row>
    <row r="83" spans="1:7" ht="12.75">
      <c r="A83" s="1"/>
      <c r="B83" s="1"/>
      <c r="C83" s="1"/>
      <c r="E83" s="3"/>
      <c r="G83" s="4"/>
    </row>
    <row r="84" spans="1:7" ht="12.75">
      <c r="A84" s="1"/>
      <c r="B84" s="1"/>
      <c r="C84" s="1"/>
      <c r="E84" s="3"/>
      <c r="G84" s="4"/>
    </row>
    <row r="85" spans="1:7" ht="12.75">
      <c r="A85" s="1"/>
      <c r="B85" s="1"/>
      <c r="C85" s="1"/>
      <c r="E85" s="3"/>
      <c r="G85" s="4"/>
    </row>
    <row r="86" spans="1:7" ht="12.75">
      <c r="A86" s="1"/>
      <c r="B86" s="1"/>
      <c r="C86" s="1"/>
      <c r="E86" s="3"/>
      <c r="G86" s="4"/>
    </row>
    <row r="87" spans="1:7" ht="12.75">
      <c r="A87" s="1"/>
      <c r="B87" s="1"/>
      <c r="C87" s="1"/>
      <c r="E87" s="3"/>
      <c r="G87" s="4"/>
    </row>
    <row r="88" spans="1:7" ht="12.75">
      <c r="A88" s="1"/>
      <c r="B88" s="1"/>
      <c r="C88" s="1"/>
      <c r="E88" s="3"/>
      <c r="G88" s="4"/>
    </row>
    <row r="89" spans="1:7" ht="12.75">
      <c r="A89" s="1"/>
      <c r="B89" s="1"/>
      <c r="C89" s="1"/>
      <c r="E89" s="3"/>
      <c r="G89" s="4"/>
    </row>
    <row r="90" spans="1:7" ht="12.75">
      <c r="A90" s="1"/>
      <c r="B90" s="1"/>
      <c r="C90" s="1"/>
      <c r="E90" s="3"/>
      <c r="G90" s="4"/>
    </row>
    <row r="91" spans="1:7" ht="12.75">
      <c r="A91" s="1"/>
      <c r="B91" s="1"/>
      <c r="C91" s="1"/>
      <c r="E91" s="3"/>
      <c r="G91" s="4"/>
    </row>
    <row r="92" spans="1:7" ht="12.75">
      <c r="A92" s="1"/>
      <c r="B92" s="1"/>
      <c r="C92" s="1"/>
      <c r="E92" s="3"/>
      <c r="G92" s="4"/>
    </row>
    <row r="93" spans="1:7" ht="12.75">
      <c r="A93" s="1"/>
      <c r="B93" s="1"/>
      <c r="C93" s="1"/>
      <c r="E93" s="3"/>
      <c r="G93" s="4"/>
    </row>
    <row r="94" spans="1:7" ht="12.75">
      <c r="A94" s="1"/>
      <c r="B94" s="1"/>
      <c r="C94" s="1"/>
      <c r="E94" s="3"/>
      <c r="G94" s="4"/>
    </row>
    <row r="95" spans="1:7" ht="12.75">
      <c r="A95" s="1"/>
      <c r="B95" s="1"/>
      <c r="C95" s="1"/>
      <c r="E95" s="3"/>
      <c r="G95" s="4"/>
    </row>
    <row r="96" spans="1:7" ht="12.75">
      <c r="A96" s="1"/>
      <c r="B96" s="1"/>
      <c r="C96" s="1"/>
      <c r="E96" s="3"/>
      <c r="G96" s="4"/>
    </row>
    <row r="97" spans="1:7" ht="12.75">
      <c r="A97" s="1"/>
      <c r="B97" s="1"/>
      <c r="C97" s="1"/>
      <c r="E97" s="3"/>
      <c r="G97" s="4"/>
    </row>
    <row r="98" spans="1:7" ht="12.75">
      <c r="A98" s="1"/>
      <c r="B98" s="1"/>
      <c r="C98" s="1"/>
      <c r="E98" s="3"/>
      <c r="G98" s="4"/>
    </row>
    <row r="99" spans="1:7" ht="12.75">
      <c r="A99" s="1"/>
      <c r="B99" s="1"/>
      <c r="C99" s="1"/>
      <c r="E99" s="3"/>
      <c r="G99" s="4"/>
    </row>
    <row r="100" spans="1:7" ht="12.75">
      <c r="A100" s="1"/>
      <c r="B100" s="1"/>
      <c r="C100" s="1"/>
      <c r="E100" s="3"/>
      <c r="G100" s="4"/>
    </row>
    <row r="101" spans="1:7" ht="12.75">
      <c r="A101" s="1"/>
      <c r="B101" s="1"/>
      <c r="C101" s="1"/>
      <c r="E101" s="3"/>
      <c r="G101" s="4"/>
    </row>
    <row r="102" spans="1:7" ht="12.75">
      <c r="A102" s="1"/>
      <c r="B102" s="1"/>
      <c r="C102" s="1"/>
      <c r="E102" s="3"/>
      <c r="G102" s="4"/>
    </row>
    <row r="103" spans="1:7" ht="12.75">
      <c r="A103" s="1"/>
      <c r="B103" s="1"/>
      <c r="C103" s="1"/>
      <c r="E103" s="3"/>
      <c r="G103" s="4"/>
    </row>
    <row r="104" spans="1:7" ht="12.75">
      <c r="A104" s="1"/>
      <c r="B104" s="1"/>
      <c r="C104" s="1"/>
      <c r="E104" s="3"/>
      <c r="G104" s="4"/>
    </row>
    <row r="105" spans="1:7" ht="12.75">
      <c r="A105" s="1"/>
      <c r="B105" s="1"/>
      <c r="C105" s="1"/>
      <c r="E105" s="3"/>
      <c r="G105" s="4"/>
    </row>
    <row r="106" spans="1:7" ht="12.75">
      <c r="A106" s="1"/>
      <c r="B106" s="1"/>
      <c r="C106" s="1"/>
      <c r="E106" s="3"/>
      <c r="G106" s="4"/>
    </row>
    <row r="107" spans="1:7" ht="12.75">
      <c r="A107" s="1"/>
      <c r="B107" s="1"/>
      <c r="C107" s="1"/>
      <c r="E107" s="3"/>
      <c r="G107" s="4"/>
    </row>
    <row r="108" spans="1:7" ht="12.75">
      <c r="A108" s="1"/>
      <c r="B108" s="1"/>
      <c r="C108" s="1"/>
      <c r="E108" s="3"/>
      <c r="G108" s="4"/>
    </row>
    <row r="109" spans="1:7" ht="12.75">
      <c r="A109" s="1"/>
      <c r="B109" s="1"/>
      <c r="C109" s="1"/>
      <c r="E109" s="3"/>
      <c r="G109" s="4"/>
    </row>
    <row r="110" spans="1:7" ht="12.75">
      <c r="A110" s="1"/>
      <c r="B110" s="1"/>
      <c r="C110" s="1"/>
      <c r="E110" s="3"/>
      <c r="G110" s="4"/>
    </row>
    <row r="111" spans="1:7" ht="12.75">
      <c r="A111" s="1"/>
      <c r="B111" s="1"/>
      <c r="C111" s="1"/>
      <c r="E111" s="3"/>
      <c r="G111" s="4"/>
    </row>
    <row r="112" spans="1:7" ht="12.75">
      <c r="A112" s="1"/>
      <c r="B112" s="1"/>
      <c r="C112" s="1"/>
      <c r="E112" s="3"/>
      <c r="G112" s="4"/>
    </row>
    <row r="113" spans="1:7" ht="12.75">
      <c r="A113" s="1"/>
      <c r="B113" s="1"/>
      <c r="C113" s="1"/>
      <c r="E113" s="3"/>
      <c r="G113" s="4"/>
    </row>
    <row r="114" spans="1:7" ht="12.75">
      <c r="A114" s="1"/>
      <c r="B114" s="1"/>
      <c r="C114" s="1"/>
      <c r="E114" s="3"/>
      <c r="G114" s="4"/>
    </row>
    <row r="115" spans="1:7" ht="12.75">
      <c r="A115" s="1"/>
      <c r="B115" s="1"/>
      <c r="C115" s="1"/>
      <c r="E115" s="3"/>
      <c r="G115" s="4"/>
    </row>
    <row r="116" spans="1:7" ht="12.75">
      <c r="A116" s="1"/>
      <c r="B116" s="1"/>
      <c r="C116" s="1"/>
      <c r="E116" s="3"/>
      <c r="G116" s="4"/>
    </row>
    <row r="117" spans="1:7" ht="12.75">
      <c r="A117" s="1"/>
      <c r="B117" s="1"/>
      <c r="C117" s="1"/>
      <c r="E117" s="3"/>
      <c r="G117" s="4"/>
    </row>
    <row r="118" spans="1:7" ht="12.75">
      <c r="A118" s="1"/>
      <c r="B118" s="1"/>
      <c r="C118" s="1"/>
      <c r="E118" s="3"/>
      <c r="G118" s="4"/>
    </row>
    <row r="119" spans="1:7" ht="12.75">
      <c r="A119" s="1"/>
      <c r="B119" s="1"/>
      <c r="C119" s="1"/>
      <c r="E119" s="3"/>
      <c r="G119" s="4"/>
    </row>
    <row r="120" spans="1:7" ht="12.75">
      <c r="A120" s="1"/>
      <c r="B120" s="1"/>
      <c r="C120" s="1"/>
      <c r="E120" s="3"/>
      <c r="G120" s="4"/>
    </row>
    <row r="121" spans="1:7" ht="12.75">
      <c r="A121" s="1"/>
      <c r="B121" s="1"/>
      <c r="C121" s="1"/>
      <c r="E121" s="3"/>
      <c r="G121" s="4"/>
    </row>
    <row r="122" spans="1:7" ht="12.75">
      <c r="A122" s="1"/>
      <c r="B122" s="1"/>
      <c r="C122" s="1"/>
      <c r="E122" s="3"/>
      <c r="G122" s="4"/>
    </row>
    <row r="123" spans="1:7" ht="12.75">
      <c r="A123" s="1"/>
      <c r="B123" s="1"/>
      <c r="C123" s="1"/>
      <c r="E123" s="3"/>
      <c r="G123" s="4"/>
    </row>
    <row r="124" spans="1:7" ht="12.75">
      <c r="A124" s="1"/>
      <c r="B124" s="1"/>
      <c r="C124" s="1"/>
      <c r="E124" s="3"/>
      <c r="G124" s="4"/>
    </row>
    <row r="125" spans="1:7" ht="12.75">
      <c r="A125" s="1"/>
      <c r="B125" s="1"/>
      <c r="C125" s="1"/>
      <c r="E125" s="3"/>
      <c r="G125" s="4"/>
    </row>
    <row r="126" spans="1:7" ht="12.75">
      <c r="A126" s="1"/>
      <c r="B126" s="1"/>
      <c r="C126" s="1"/>
      <c r="E126" s="3"/>
      <c r="G126" s="4"/>
    </row>
    <row r="127" spans="1:7" ht="12.75">
      <c r="A127" s="1"/>
      <c r="B127" s="1"/>
      <c r="C127" s="1"/>
      <c r="E127" s="3"/>
      <c r="G127" s="4"/>
    </row>
    <row r="128" spans="1:7" ht="12.75">
      <c r="A128" s="1"/>
      <c r="B128" s="1"/>
      <c r="C128" s="1"/>
      <c r="E128" s="3"/>
      <c r="G128" s="4"/>
    </row>
    <row r="129" spans="1:7" ht="12.75">
      <c r="A129" s="1"/>
      <c r="B129" s="1"/>
      <c r="C129" s="1"/>
      <c r="E129" s="3"/>
      <c r="G129" s="4"/>
    </row>
    <row r="130" spans="1:7" ht="12.75">
      <c r="A130" s="1"/>
      <c r="B130" s="1"/>
      <c r="C130" s="1"/>
      <c r="E130" s="3"/>
      <c r="G130" s="4"/>
    </row>
    <row r="131" spans="1:7" ht="12.75">
      <c r="A131" s="1"/>
      <c r="B131" s="1"/>
      <c r="C131" s="1"/>
      <c r="E131" s="3"/>
      <c r="G131" s="4"/>
    </row>
    <row r="132" spans="1:7" ht="12.75">
      <c r="A132" s="1"/>
      <c r="B132" s="1"/>
      <c r="C132" s="1"/>
      <c r="E132" s="3"/>
      <c r="G132" s="4"/>
    </row>
    <row r="133" spans="1:7" ht="12.75">
      <c r="A133" s="1"/>
      <c r="B133" s="1"/>
      <c r="C133" s="1"/>
      <c r="E133" s="3"/>
      <c r="G133" s="4"/>
    </row>
    <row r="134" spans="1:7" ht="12.75">
      <c r="A134" s="1"/>
      <c r="B134" s="1"/>
      <c r="C134" s="1"/>
      <c r="E134" s="3"/>
      <c r="G134" s="4"/>
    </row>
    <row r="135" spans="1:7" ht="12.75">
      <c r="A135" s="1"/>
      <c r="B135" s="1"/>
      <c r="C135" s="1"/>
      <c r="E135" s="3"/>
      <c r="G135" s="4"/>
    </row>
    <row r="136" spans="1:7" ht="12.75">
      <c r="A136" s="1"/>
      <c r="B136" s="1"/>
      <c r="C136" s="1"/>
      <c r="E136" s="3"/>
      <c r="G136" s="4"/>
    </row>
    <row r="137" spans="1:7" ht="12.75">
      <c r="A137" s="1"/>
      <c r="B137" s="1"/>
      <c r="C137" s="1"/>
      <c r="E137" s="3"/>
      <c r="G137" s="4"/>
    </row>
    <row r="138" spans="1:7" ht="12.75">
      <c r="A138" s="1"/>
      <c r="B138" s="1"/>
      <c r="C138" s="1"/>
      <c r="E138" s="3"/>
      <c r="G138" s="4"/>
    </row>
    <row r="139" spans="1:7" ht="12.75">
      <c r="A139" s="1"/>
      <c r="B139" s="1"/>
      <c r="C139" s="1"/>
      <c r="E139" s="3"/>
      <c r="G139" s="4"/>
    </row>
    <row r="140" spans="1:7" ht="12.75">
      <c r="A140" s="1"/>
      <c r="B140" s="1"/>
      <c r="C140" s="1"/>
      <c r="E140" s="3"/>
      <c r="G140" s="4"/>
    </row>
    <row r="141" spans="1:7" ht="12.75">
      <c r="A141" s="1"/>
      <c r="B141" s="1"/>
      <c r="C141" s="1"/>
      <c r="E141" s="3"/>
      <c r="G141" s="4"/>
    </row>
    <row r="142" spans="1:7" ht="12.75">
      <c r="A142" s="1"/>
      <c r="B142" s="1"/>
      <c r="C142" s="1"/>
      <c r="E142" s="3"/>
      <c r="G142" s="4"/>
    </row>
    <row r="143" spans="1:7" ht="12.75">
      <c r="A143" s="1"/>
      <c r="B143" s="1"/>
      <c r="C143" s="1"/>
      <c r="E143" s="3"/>
      <c r="G143" s="4"/>
    </row>
    <row r="144" spans="1:7" ht="12.75">
      <c r="A144" s="1"/>
      <c r="B144" s="1"/>
      <c r="C144" s="1"/>
      <c r="E144" s="3"/>
      <c r="G144" s="4"/>
    </row>
    <row r="145" spans="1:7" ht="12.75">
      <c r="A145" s="1"/>
      <c r="B145" s="1"/>
      <c r="C145" s="1"/>
      <c r="E145" s="3"/>
      <c r="G145" s="4"/>
    </row>
    <row r="146" spans="1:7" ht="12.75">
      <c r="A146" s="1"/>
      <c r="B146" s="1"/>
      <c r="C146" s="1"/>
      <c r="E146" s="3"/>
      <c r="G146" s="4"/>
    </row>
    <row r="147" spans="1:7" ht="12.75">
      <c r="A147" s="1"/>
      <c r="B147" s="1"/>
      <c r="C147" s="1"/>
      <c r="E147" s="3"/>
      <c r="G147" s="4"/>
    </row>
    <row r="148" spans="1:7" ht="12.75">
      <c r="A148" s="1"/>
      <c r="B148" s="1"/>
      <c r="C148" s="1"/>
      <c r="E148" s="3"/>
      <c r="G148" s="4"/>
    </row>
    <row r="149" spans="1:7" ht="12.75">
      <c r="A149" s="1"/>
      <c r="B149" s="1"/>
      <c r="C149" s="1"/>
      <c r="E149" s="3"/>
      <c r="G149" s="4"/>
    </row>
    <row r="150" spans="1:7" ht="12.75">
      <c r="A150" s="1"/>
      <c r="B150" s="1"/>
      <c r="C150" s="1"/>
      <c r="E150" s="3"/>
      <c r="G150" s="4"/>
    </row>
    <row r="151" spans="1:7" ht="12.75">
      <c r="A151" s="1"/>
      <c r="B151" s="1"/>
      <c r="C151" s="1"/>
      <c r="E151" s="3"/>
      <c r="G151" s="4"/>
    </row>
    <row r="152" spans="1:7" ht="12.75">
      <c r="A152" s="1"/>
      <c r="B152" s="1"/>
      <c r="C152" s="1"/>
      <c r="E152" s="3"/>
      <c r="G152" s="4"/>
    </row>
    <row r="153" spans="1:7" ht="12.75">
      <c r="A153" s="1"/>
      <c r="B153" s="1"/>
      <c r="C153" s="1"/>
      <c r="E153" s="3"/>
      <c r="G153" s="4"/>
    </row>
    <row r="154" spans="1:7" ht="12.75">
      <c r="A154" s="1"/>
      <c r="B154" s="1"/>
      <c r="C154" s="1"/>
      <c r="E154" s="3"/>
      <c r="G154" s="4"/>
    </row>
    <row r="155" spans="1:7" ht="12.75">
      <c r="A155" s="1"/>
      <c r="B155" s="1"/>
      <c r="C155" s="1"/>
      <c r="E155" s="3"/>
      <c r="G155" s="4"/>
    </row>
    <row r="156" spans="1:7" ht="12.75">
      <c r="A156" s="1"/>
      <c r="B156" s="1"/>
      <c r="C156" s="1"/>
      <c r="E156" s="3"/>
      <c r="G156" s="4"/>
    </row>
    <row r="157" spans="1:7" ht="12.75">
      <c r="A157" s="1"/>
      <c r="B157" s="1"/>
      <c r="C157" s="1"/>
      <c r="E157" s="3"/>
      <c r="G157" s="4"/>
    </row>
    <row r="158" spans="1:7" ht="12.75">
      <c r="A158" s="1"/>
      <c r="B158" s="1"/>
      <c r="C158" s="1"/>
      <c r="E158" s="3"/>
      <c r="G158" s="4"/>
    </row>
    <row r="159" spans="1:7" ht="12.75">
      <c r="A159" s="1"/>
      <c r="B159" s="1"/>
      <c r="C159" s="1"/>
      <c r="E159" s="3"/>
      <c r="G159" s="4"/>
    </row>
    <row r="160" spans="1:7" ht="12.75">
      <c r="A160" s="1"/>
      <c r="B160" s="1"/>
      <c r="C160" s="1"/>
      <c r="E160" s="3"/>
      <c r="G160" s="4"/>
    </row>
    <row r="161" spans="1:7" ht="12.75">
      <c r="A161" s="1"/>
      <c r="B161" s="1"/>
      <c r="C161" s="1"/>
      <c r="E161" s="3"/>
      <c r="G161" s="4"/>
    </row>
    <row r="162" spans="1:7" ht="12.75">
      <c r="A162" s="1"/>
      <c r="B162" s="1"/>
      <c r="C162" s="1"/>
      <c r="E162" s="3"/>
      <c r="G162" s="4"/>
    </row>
    <row r="163" spans="1:7" ht="12.75">
      <c r="A163" s="1"/>
      <c r="B163" s="1"/>
      <c r="C163" s="1"/>
      <c r="E163" s="3"/>
      <c r="G163" s="4"/>
    </row>
    <row r="164" spans="1:7" ht="12.75">
      <c r="A164" s="1"/>
      <c r="B164" s="1"/>
      <c r="C164" s="1"/>
      <c r="E164" s="3"/>
      <c r="G164" s="4"/>
    </row>
    <row r="165" spans="1:7" ht="12.75">
      <c r="A165" s="1"/>
      <c r="B165" s="1"/>
      <c r="C165" s="1"/>
      <c r="E165" s="3"/>
      <c r="G165" s="4"/>
    </row>
  </sheetData>
  <mergeCells count="5">
    <mergeCell ref="C1:K1"/>
    <mergeCell ref="I3:K3"/>
    <mergeCell ref="U3:W3"/>
    <mergeCell ref="I12:K12"/>
    <mergeCell ref="I27:K27"/>
  </mergeCells>
  <printOptions/>
  <pageMargins left="0.5902777777777778" right="0.5902777777777778" top="0.39375" bottom="0.39375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0"/>
  <sheetViews>
    <sheetView zoomScaleSheetLayoutView="75" workbookViewId="0" topLeftCell="A1">
      <selection activeCell="I21" sqref="I21"/>
    </sheetView>
  </sheetViews>
  <sheetFormatPr defaultColWidth="12.57421875" defaultRowHeight="12.75"/>
  <cols>
    <col min="1" max="1" width="16.8515625" style="0" customWidth="1"/>
    <col min="2" max="23" width="5.140625" style="0" customWidth="1"/>
    <col min="24" max="52" width="3.8515625" style="0" customWidth="1"/>
    <col min="53" max="16384" width="11.7109375" style="0" customWidth="1"/>
  </cols>
  <sheetData>
    <row r="1" spans="1:16" ht="19.5">
      <c r="A1" s="1"/>
      <c r="B1" s="2" t="s">
        <v>49</v>
      </c>
      <c r="D1" s="3"/>
      <c r="F1" s="4"/>
      <c r="P1" s="4"/>
    </row>
    <row r="2" spans="1:16" ht="15" customHeight="1">
      <c r="A2" s="1"/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4"/>
    </row>
    <row r="3" spans="1:4" ht="15" customHeight="1">
      <c r="A3" s="1"/>
      <c r="B3" s="65"/>
      <c r="D3" s="3"/>
    </row>
    <row r="4" spans="2:24" ht="75.75" customHeight="1">
      <c r="B4" t="s">
        <v>51</v>
      </c>
      <c r="C4" s="66" t="s">
        <v>52</v>
      </c>
      <c r="F4" s="67" t="s">
        <v>53</v>
      </c>
      <c r="G4" s="68" t="str">
        <f>A6</f>
        <v>Verein 1</v>
      </c>
      <c r="H4" s="69"/>
      <c r="I4" s="67" t="s">
        <v>54</v>
      </c>
      <c r="J4" s="68" t="str">
        <f>A7</f>
        <v>Verein 2</v>
      </c>
      <c r="K4" s="69"/>
      <c r="L4" s="67" t="s">
        <v>55</v>
      </c>
      <c r="M4" s="68" t="str">
        <f>A8</f>
        <v>Verein 3</v>
      </c>
      <c r="N4" s="69"/>
      <c r="O4" s="67" t="s">
        <v>56</v>
      </c>
      <c r="P4" s="69" t="str">
        <f>A9</f>
        <v>Verein 4</v>
      </c>
      <c r="Q4" s="69"/>
      <c r="R4" s="67" t="s">
        <v>57</v>
      </c>
      <c r="S4" s="69" t="str">
        <f>A10</f>
        <v>Verein 5</v>
      </c>
      <c r="T4" s="69"/>
      <c r="U4" s="67" t="s">
        <v>58</v>
      </c>
      <c r="V4" s="69" t="str">
        <f>A11</f>
        <v>Verein 6</v>
      </c>
      <c r="W4" s="69"/>
      <c r="X4" s="66"/>
    </row>
    <row r="5" spans="1:49" s="78" customFormat="1" ht="21" customHeight="1">
      <c r="A5" s="70" t="s">
        <v>59</v>
      </c>
      <c r="B5" s="71"/>
      <c r="C5" s="72" t="s">
        <v>20</v>
      </c>
      <c r="D5" s="73" t="s">
        <v>21</v>
      </c>
      <c r="E5" s="73" t="s">
        <v>6</v>
      </c>
      <c r="F5" s="72" t="s">
        <v>20</v>
      </c>
      <c r="G5" s="73" t="s">
        <v>21</v>
      </c>
      <c r="H5" s="73" t="s">
        <v>6</v>
      </c>
      <c r="I5" s="72" t="s">
        <v>20</v>
      </c>
      <c r="J5" s="73" t="s">
        <v>21</v>
      </c>
      <c r="K5" s="73" t="s">
        <v>6</v>
      </c>
      <c r="L5" s="72" t="s">
        <v>20</v>
      </c>
      <c r="M5" s="73" t="s">
        <v>21</v>
      </c>
      <c r="N5" s="73" t="s">
        <v>6</v>
      </c>
      <c r="O5" s="72" t="s">
        <v>20</v>
      </c>
      <c r="P5" s="73" t="s">
        <v>21</v>
      </c>
      <c r="Q5" s="73" t="s">
        <v>6</v>
      </c>
      <c r="R5" s="72" t="s">
        <v>20</v>
      </c>
      <c r="S5" s="73" t="s">
        <v>21</v>
      </c>
      <c r="T5" s="73" t="s">
        <v>6</v>
      </c>
      <c r="U5" s="72" t="s">
        <v>20</v>
      </c>
      <c r="V5" s="73" t="s">
        <v>6</v>
      </c>
      <c r="W5" s="74"/>
      <c r="X5" s="75"/>
      <c r="Y5" s="76"/>
      <c r="Z5" s="76"/>
      <c r="AA5" s="77"/>
      <c r="AB5" s="76"/>
      <c r="AC5" s="76"/>
      <c r="AD5" s="77"/>
      <c r="AE5" s="76"/>
      <c r="AF5" s="76"/>
      <c r="AG5" s="77"/>
      <c r="AH5" s="76"/>
      <c r="AI5" s="76"/>
      <c r="AJ5" s="77"/>
      <c r="AK5" s="76"/>
      <c r="AL5" s="76"/>
      <c r="AM5" s="77"/>
      <c r="AN5" s="76"/>
      <c r="AO5" s="76"/>
      <c r="AP5" s="77"/>
      <c r="AQ5" s="76"/>
      <c r="AR5" s="76"/>
      <c r="AS5" s="77"/>
      <c r="AT5" s="76"/>
      <c r="AU5" s="76"/>
      <c r="AV5" s="77"/>
      <c r="AW5" s="76"/>
    </row>
    <row r="6" spans="1:24" ht="21" customHeight="1">
      <c r="A6" s="79" t="str">
        <f>Turnierplan!F4</f>
        <v>Verein 1</v>
      </c>
      <c r="B6" s="80"/>
      <c r="C6" s="81"/>
      <c r="D6" s="82"/>
      <c r="E6" s="83"/>
      <c r="F6" s="84"/>
      <c r="G6" s="85"/>
      <c r="H6" s="85"/>
      <c r="I6" s="86"/>
      <c r="J6" s="87"/>
      <c r="K6" s="88"/>
      <c r="L6" s="81"/>
      <c r="M6" s="89"/>
      <c r="N6" s="82"/>
      <c r="O6" s="90"/>
      <c r="P6" s="87"/>
      <c r="Q6" s="87"/>
      <c r="R6" s="86"/>
      <c r="S6" s="87"/>
      <c r="T6" s="87"/>
      <c r="U6" s="86"/>
      <c r="V6" s="87"/>
      <c r="W6" s="91"/>
      <c r="X6" s="66"/>
    </row>
    <row r="7" spans="1:24" ht="21" customHeight="1">
      <c r="A7" s="79" t="str">
        <f>Turnierplan!F5</f>
        <v>Verein 2</v>
      </c>
      <c r="B7" s="80"/>
      <c r="C7" s="81"/>
      <c r="D7" s="82"/>
      <c r="E7" s="83"/>
      <c r="F7" s="86"/>
      <c r="G7" s="87"/>
      <c r="H7" s="87"/>
      <c r="I7" s="84"/>
      <c r="J7" s="85"/>
      <c r="K7" s="92"/>
      <c r="L7" s="81"/>
      <c r="M7" s="89"/>
      <c r="N7" s="82"/>
      <c r="O7" s="90"/>
      <c r="P7" s="87"/>
      <c r="Q7" s="87"/>
      <c r="R7" s="86"/>
      <c r="S7" s="87"/>
      <c r="T7" s="87"/>
      <c r="U7" s="86"/>
      <c r="V7" s="87"/>
      <c r="W7" s="91"/>
      <c r="X7" s="66"/>
    </row>
    <row r="8" spans="1:24" ht="21" customHeight="1">
      <c r="A8" s="79" t="str">
        <f>Turnierplan!F6</f>
        <v>Verein 3</v>
      </c>
      <c r="B8" s="80"/>
      <c r="C8" s="81"/>
      <c r="D8" s="82"/>
      <c r="E8" s="83"/>
      <c r="F8" s="86"/>
      <c r="G8" s="87"/>
      <c r="H8" s="87"/>
      <c r="I8" s="86"/>
      <c r="J8" s="87"/>
      <c r="K8" s="88"/>
      <c r="L8" s="93"/>
      <c r="M8" s="94"/>
      <c r="N8" s="95"/>
      <c r="O8" s="90"/>
      <c r="P8" s="87"/>
      <c r="Q8" s="87"/>
      <c r="R8" s="86"/>
      <c r="S8" s="87"/>
      <c r="T8" s="87"/>
      <c r="U8" s="86"/>
      <c r="V8" s="87"/>
      <c r="W8" s="91"/>
      <c r="X8" s="66"/>
    </row>
    <row r="9" spans="1:24" ht="21" customHeight="1">
      <c r="A9" s="79" t="str">
        <f>Turnierplan!F7</f>
        <v>Verein 4</v>
      </c>
      <c r="B9" s="80"/>
      <c r="C9" s="81"/>
      <c r="D9" s="82"/>
      <c r="E9" s="83"/>
      <c r="F9" s="86"/>
      <c r="G9" s="87"/>
      <c r="H9" s="87"/>
      <c r="I9" s="86"/>
      <c r="J9" s="96"/>
      <c r="K9" s="88"/>
      <c r="L9" s="97"/>
      <c r="M9" s="88"/>
      <c r="N9" s="88"/>
      <c r="O9" s="98"/>
      <c r="P9" s="85"/>
      <c r="Q9" s="85"/>
      <c r="R9" s="86"/>
      <c r="S9" s="87"/>
      <c r="T9" s="87"/>
      <c r="U9" s="86"/>
      <c r="V9" s="87"/>
      <c r="W9" s="91"/>
      <c r="X9" s="66"/>
    </row>
    <row r="10" spans="1:24" ht="21" customHeight="1">
      <c r="A10" s="79" t="str">
        <f>Turnierplan!F8</f>
        <v>Verein 5</v>
      </c>
      <c r="B10" s="80"/>
      <c r="C10" s="81"/>
      <c r="D10" s="82"/>
      <c r="E10" s="83"/>
      <c r="F10" s="86"/>
      <c r="G10" s="87"/>
      <c r="H10" s="87"/>
      <c r="I10" s="86"/>
      <c r="J10" s="96"/>
      <c r="K10" s="88"/>
      <c r="L10" s="97"/>
      <c r="M10" s="88"/>
      <c r="N10" s="88"/>
      <c r="O10" s="99"/>
      <c r="P10" s="87"/>
      <c r="Q10" s="87"/>
      <c r="R10" s="84"/>
      <c r="S10" s="85"/>
      <c r="T10" s="85"/>
      <c r="U10" s="86"/>
      <c r="V10" s="87"/>
      <c r="W10" s="91"/>
      <c r="X10" s="66"/>
    </row>
    <row r="11" spans="1:24" ht="21" customHeight="1">
      <c r="A11" s="79" t="str">
        <f>Turnierplan!F9</f>
        <v>Verein 6</v>
      </c>
      <c r="B11" s="80"/>
      <c r="C11" s="81"/>
      <c r="D11" s="82"/>
      <c r="E11" s="83"/>
      <c r="F11" s="86"/>
      <c r="G11" s="87"/>
      <c r="H11" s="87"/>
      <c r="I11" s="86"/>
      <c r="J11" s="96"/>
      <c r="K11" s="88"/>
      <c r="L11" s="97"/>
      <c r="M11" s="88"/>
      <c r="N11" s="88"/>
      <c r="O11" s="99"/>
      <c r="P11" s="87"/>
      <c r="Q11" s="87"/>
      <c r="R11" s="86"/>
      <c r="S11" s="87"/>
      <c r="T11" s="87"/>
      <c r="U11" s="84"/>
      <c r="V11" s="85"/>
      <c r="W11" s="100"/>
      <c r="X11" s="66"/>
    </row>
    <row r="12" spans="1:24" ht="21" customHeight="1">
      <c r="A12" s="101"/>
      <c r="B12" s="102"/>
      <c r="C12" s="103"/>
      <c r="D12" s="104"/>
      <c r="E12" s="104"/>
      <c r="F12" s="103"/>
      <c r="G12" s="104"/>
      <c r="H12" s="104"/>
      <c r="I12" s="103"/>
      <c r="J12" s="104"/>
      <c r="K12" s="104"/>
      <c r="L12" s="103"/>
      <c r="M12" s="104"/>
      <c r="N12" s="104"/>
      <c r="O12" s="103"/>
      <c r="P12" s="104"/>
      <c r="Q12" s="104"/>
      <c r="R12" s="103"/>
      <c r="S12" s="104"/>
      <c r="T12" s="104"/>
      <c r="U12" s="103"/>
      <c r="V12" s="104"/>
      <c r="W12" s="34"/>
      <c r="X12" s="66"/>
    </row>
    <row r="13" ht="21" customHeight="1"/>
    <row r="14" ht="21" customHeight="1"/>
    <row r="15" ht="21" customHeight="1"/>
    <row r="16" ht="21" customHeight="1"/>
    <row r="19" spans="1:5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16" ht="12.75">
      <c r="A25" s="1"/>
      <c r="B25" s="1"/>
      <c r="D25" s="3"/>
      <c r="F25" s="4"/>
      <c r="P25" s="4"/>
    </row>
    <row r="26" spans="1:16" ht="12.75">
      <c r="A26" s="1"/>
      <c r="B26" s="1"/>
      <c r="D26" s="3"/>
      <c r="F26" s="4"/>
      <c r="P26" s="4"/>
    </row>
    <row r="27" spans="1:16" ht="12.75">
      <c r="A27" s="1"/>
      <c r="B27" s="1"/>
      <c r="D27" s="3"/>
      <c r="F27" s="4"/>
      <c r="P27" s="4"/>
    </row>
    <row r="28" spans="1:16" ht="12.75">
      <c r="A28" s="1"/>
      <c r="B28" s="1"/>
      <c r="D28" s="3"/>
      <c r="F28" s="4"/>
      <c r="P28" s="4"/>
    </row>
    <row r="29" spans="1:16" ht="12.75">
      <c r="A29" s="1"/>
      <c r="B29" s="1"/>
      <c r="D29" s="3"/>
      <c r="F29" s="4"/>
      <c r="P29" s="4"/>
    </row>
    <row r="30" spans="1:16" ht="12.75">
      <c r="A30" s="1"/>
      <c r="B30" s="1"/>
      <c r="D30" s="3"/>
      <c r="F30" s="4"/>
      <c r="P30" s="4"/>
    </row>
    <row r="31" spans="1:16" ht="12.75">
      <c r="A31" s="1"/>
      <c r="B31" s="1"/>
      <c r="D31" s="3"/>
      <c r="F31" s="4"/>
      <c r="P31" s="4"/>
    </row>
    <row r="32" spans="1:16" ht="12.75">
      <c r="A32" s="1"/>
      <c r="B32" s="1"/>
      <c r="D32" s="3"/>
      <c r="F32" s="4"/>
      <c r="P32" s="4"/>
    </row>
    <row r="33" spans="1:16" ht="12.75">
      <c r="A33" s="1"/>
      <c r="B33" s="1"/>
      <c r="D33" s="3"/>
      <c r="F33" s="4"/>
      <c r="P33" s="4"/>
    </row>
    <row r="34" spans="1:16" ht="12.75">
      <c r="A34" s="1"/>
      <c r="B34" s="1"/>
      <c r="D34" s="3"/>
      <c r="F34" s="4"/>
      <c r="P34" s="4"/>
    </row>
    <row r="35" spans="1:16" ht="12.75">
      <c r="A35" s="1"/>
      <c r="B35" s="1"/>
      <c r="D35" s="3"/>
      <c r="F35" s="4"/>
      <c r="P35" s="4"/>
    </row>
    <row r="36" spans="1:16" ht="12.75">
      <c r="A36" s="1"/>
      <c r="B36" s="1"/>
      <c r="D36" s="3"/>
      <c r="F36" s="4"/>
      <c r="P36" s="4"/>
    </row>
    <row r="37" spans="1:16" ht="12.75">
      <c r="A37" s="1"/>
      <c r="B37" s="1"/>
      <c r="D37" s="3"/>
      <c r="F37" s="4"/>
      <c r="P37" s="4"/>
    </row>
    <row r="38" spans="1:16" ht="12.75">
      <c r="A38" s="1"/>
      <c r="B38" s="1"/>
      <c r="D38" s="3"/>
      <c r="F38" s="4"/>
      <c r="P38" s="4"/>
    </row>
    <row r="39" spans="1:16" ht="12.75">
      <c r="A39" s="1"/>
      <c r="B39" s="1"/>
      <c r="D39" s="3"/>
      <c r="F39" s="4"/>
      <c r="P39" s="4"/>
    </row>
    <row r="40" spans="1:16" ht="12.75">
      <c r="A40" s="1"/>
      <c r="B40" s="1"/>
      <c r="D40" s="3"/>
      <c r="F40" s="4"/>
      <c r="P40" s="4"/>
    </row>
    <row r="41" spans="1:16" ht="12.75">
      <c r="A41" s="1"/>
      <c r="B41" s="1"/>
      <c r="D41" s="3"/>
      <c r="F41" s="4"/>
      <c r="P41" s="4"/>
    </row>
    <row r="42" spans="1:16" ht="12.75">
      <c r="A42" s="1"/>
      <c r="B42" s="1"/>
      <c r="D42" s="3"/>
      <c r="F42" s="4"/>
      <c r="P42" s="4"/>
    </row>
    <row r="43" spans="1:16" ht="12.75">
      <c r="A43" s="1"/>
      <c r="B43" s="1"/>
      <c r="D43" s="3"/>
      <c r="F43" s="4"/>
      <c r="P43" s="4"/>
    </row>
    <row r="44" spans="1:16" ht="12.75">
      <c r="A44" s="1"/>
      <c r="B44" s="1"/>
      <c r="D44" s="3"/>
      <c r="F44" s="4"/>
      <c r="P44" s="4"/>
    </row>
    <row r="45" spans="1:16" ht="12.75">
      <c r="A45" s="1"/>
      <c r="B45" s="1"/>
      <c r="D45" s="3"/>
      <c r="F45" s="4"/>
      <c r="P45" s="4"/>
    </row>
    <row r="46" spans="1:16" ht="12.75">
      <c r="A46" s="1"/>
      <c r="B46" s="1"/>
      <c r="D46" s="3"/>
      <c r="F46" s="4"/>
      <c r="P46" s="4"/>
    </row>
    <row r="47" spans="1:16" ht="12.75">
      <c r="A47" s="1"/>
      <c r="B47" s="1"/>
      <c r="D47" s="3"/>
      <c r="F47" s="4"/>
      <c r="P47" s="4"/>
    </row>
    <row r="48" spans="1:16" ht="12.75">
      <c r="A48" s="1"/>
      <c r="B48" s="1"/>
      <c r="D48" s="3"/>
      <c r="F48" s="4"/>
      <c r="P48" s="4"/>
    </row>
    <row r="49" spans="1:16" ht="12.75">
      <c r="A49" s="1"/>
      <c r="B49" s="1"/>
      <c r="D49" s="3"/>
      <c r="F49" s="4"/>
      <c r="P49" s="4"/>
    </row>
    <row r="50" spans="1:16" ht="12.75">
      <c r="A50" s="1"/>
      <c r="B50" s="1"/>
      <c r="D50" s="3"/>
      <c r="F50" s="4"/>
      <c r="P50" s="4"/>
    </row>
    <row r="51" spans="1:16" ht="12.75">
      <c r="A51" s="1"/>
      <c r="B51" s="1"/>
      <c r="D51" s="3"/>
      <c r="F51" s="4"/>
      <c r="P51" s="4"/>
    </row>
    <row r="52" spans="1:16" ht="12.75">
      <c r="A52" s="1"/>
      <c r="B52" s="1"/>
      <c r="D52" s="3"/>
      <c r="F52" s="4"/>
      <c r="P52" s="4"/>
    </row>
    <row r="53" spans="1:16" ht="12.75">
      <c r="A53" s="1"/>
      <c r="B53" s="1"/>
      <c r="D53" s="3"/>
      <c r="F53" s="4"/>
      <c r="P53" s="4"/>
    </row>
    <row r="54" spans="1:16" ht="12.75">
      <c r="A54" s="1"/>
      <c r="B54" s="1"/>
      <c r="D54" s="3"/>
      <c r="F54" s="4"/>
      <c r="P54" s="4"/>
    </row>
    <row r="55" spans="1:16" ht="12.75">
      <c r="A55" s="1"/>
      <c r="B55" s="1"/>
      <c r="D55" s="3"/>
      <c r="F55" s="4"/>
      <c r="P55" s="4"/>
    </row>
    <row r="56" spans="1:16" ht="12.75">
      <c r="A56" s="1"/>
      <c r="B56" s="1"/>
      <c r="D56" s="3"/>
      <c r="F56" s="4"/>
      <c r="P56" s="4"/>
    </row>
    <row r="57" spans="1:16" ht="12.75">
      <c r="A57" s="1"/>
      <c r="B57" s="1"/>
      <c r="D57" s="3"/>
      <c r="F57" s="4"/>
      <c r="P57" s="4"/>
    </row>
    <row r="58" spans="1:16" ht="12.75">
      <c r="A58" s="1"/>
      <c r="B58" s="1"/>
      <c r="D58" s="3"/>
      <c r="F58" s="4"/>
      <c r="P58" s="4"/>
    </row>
    <row r="59" spans="1:16" ht="12.75">
      <c r="A59" s="1"/>
      <c r="B59" s="1"/>
      <c r="D59" s="3"/>
      <c r="F59" s="4"/>
      <c r="P59" s="4"/>
    </row>
    <row r="60" spans="1:16" ht="12.75">
      <c r="A60" s="1"/>
      <c r="B60" s="1"/>
      <c r="D60" s="3"/>
      <c r="F60" s="4"/>
      <c r="P60" s="4"/>
    </row>
    <row r="61" spans="1:16" ht="12.75">
      <c r="A61" s="1"/>
      <c r="B61" s="1"/>
      <c r="D61" s="3"/>
      <c r="F61" s="4"/>
      <c r="P61" s="4"/>
    </row>
    <row r="62" spans="1:16" ht="12.75">
      <c r="A62" s="1"/>
      <c r="B62" s="1"/>
      <c r="D62" s="3"/>
      <c r="F62" s="4"/>
      <c r="P62" s="4"/>
    </row>
    <row r="63" spans="1:16" ht="12.75">
      <c r="A63" s="1"/>
      <c r="B63" s="1"/>
      <c r="D63" s="3"/>
      <c r="F63" s="4"/>
      <c r="P63" s="4"/>
    </row>
    <row r="64" spans="1:16" ht="12.75">
      <c r="A64" s="1"/>
      <c r="B64" s="1"/>
      <c r="D64" s="3"/>
      <c r="F64" s="4"/>
      <c r="P64" s="4"/>
    </row>
    <row r="65" spans="1:16" ht="12.75">
      <c r="A65" s="1"/>
      <c r="B65" s="1"/>
      <c r="D65" s="3"/>
      <c r="F65" s="4"/>
      <c r="P65" s="4"/>
    </row>
    <row r="66" spans="1:16" ht="12.75">
      <c r="A66" s="1"/>
      <c r="B66" s="1"/>
      <c r="D66" s="3"/>
      <c r="F66" s="4"/>
      <c r="P66" s="4"/>
    </row>
    <row r="67" spans="1:16" ht="12.75">
      <c r="A67" s="1"/>
      <c r="B67" s="1"/>
      <c r="D67" s="3"/>
      <c r="F67" s="4"/>
      <c r="P67" s="4"/>
    </row>
    <row r="68" spans="1:16" ht="12.75">
      <c r="A68" s="1"/>
      <c r="B68" s="1"/>
      <c r="D68" s="3"/>
      <c r="F68" s="4"/>
      <c r="P68" s="4"/>
    </row>
    <row r="69" spans="1:16" ht="12.75">
      <c r="A69" s="1"/>
      <c r="B69" s="1"/>
      <c r="D69" s="3"/>
      <c r="F69" s="4"/>
      <c r="P69" s="4"/>
    </row>
    <row r="70" spans="1:16" ht="12.75">
      <c r="A70" s="1"/>
      <c r="B70" s="1"/>
      <c r="D70" s="3"/>
      <c r="F70" s="4"/>
      <c r="P70" s="4"/>
    </row>
    <row r="71" spans="1:16" ht="12.75">
      <c r="A71" s="1"/>
      <c r="B71" s="1"/>
      <c r="D71" s="3"/>
      <c r="F71" s="4"/>
      <c r="P71" s="4"/>
    </row>
    <row r="72" spans="1:16" ht="12.75">
      <c r="A72" s="1"/>
      <c r="B72" s="1"/>
      <c r="D72" s="3"/>
      <c r="F72" s="4"/>
      <c r="P72" s="4"/>
    </row>
    <row r="73" spans="1:16" ht="12.75">
      <c r="A73" s="1"/>
      <c r="B73" s="1"/>
      <c r="D73" s="3"/>
      <c r="F73" s="4"/>
      <c r="P73" s="4"/>
    </row>
    <row r="74" spans="1:16" ht="12.75">
      <c r="A74" s="1"/>
      <c r="B74" s="1"/>
      <c r="D74" s="3"/>
      <c r="F74" s="4"/>
      <c r="P74" s="4"/>
    </row>
    <row r="75" spans="1:16" ht="12.75">
      <c r="A75" s="1"/>
      <c r="B75" s="1"/>
      <c r="D75" s="3"/>
      <c r="F75" s="4"/>
      <c r="P75" s="4"/>
    </row>
    <row r="76" spans="1:16" ht="12.75">
      <c r="A76" s="1"/>
      <c r="B76" s="1"/>
      <c r="D76" s="3"/>
      <c r="F76" s="4"/>
      <c r="P76" s="4"/>
    </row>
    <row r="77" spans="1:16" ht="12.75">
      <c r="A77" s="1"/>
      <c r="B77" s="1"/>
      <c r="D77" s="3"/>
      <c r="F77" s="4"/>
      <c r="P77" s="4"/>
    </row>
    <row r="78" spans="1:16" ht="12.75">
      <c r="A78" s="1"/>
      <c r="B78" s="1"/>
      <c r="D78" s="3"/>
      <c r="F78" s="4"/>
      <c r="P78" s="4"/>
    </row>
    <row r="79" spans="1:16" ht="12.75">
      <c r="A79" s="1"/>
      <c r="B79" s="1"/>
      <c r="D79" s="3"/>
      <c r="F79" s="4"/>
      <c r="P79" s="4"/>
    </row>
    <row r="80" spans="1:16" ht="12.75">
      <c r="A80" s="1"/>
      <c r="B80" s="1"/>
      <c r="D80" s="3"/>
      <c r="F80" s="4"/>
      <c r="P80" s="4"/>
    </row>
    <row r="81" spans="1:16" ht="12.75">
      <c r="A81" s="1"/>
      <c r="B81" s="1"/>
      <c r="D81" s="3"/>
      <c r="F81" s="4"/>
      <c r="P81" s="4"/>
    </row>
    <row r="82" spans="1:16" ht="12.75">
      <c r="A82" s="1"/>
      <c r="B82" s="1"/>
      <c r="D82" s="3"/>
      <c r="F82" s="4"/>
      <c r="P82" s="4"/>
    </row>
    <row r="83" spans="1:16" ht="12.75">
      <c r="A83" s="1"/>
      <c r="B83" s="1"/>
      <c r="D83" s="3"/>
      <c r="F83" s="4"/>
      <c r="P83" s="4"/>
    </row>
    <row r="84" spans="1:16" ht="12.75">
      <c r="A84" s="1"/>
      <c r="B84" s="1"/>
      <c r="D84" s="3"/>
      <c r="F84" s="4"/>
      <c r="P84" s="4"/>
    </row>
    <row r="85" spans="1:16" ht="12.75">
      <c r="A85" s="1"/>
      <c r="B85" s="1"/>
      <c r="D85" s="3"/>
      <c r="F85" s="4"/>
      <c r="P85" s="4"/>
    </row>
    <row r="86" spans="1:16" ht="12.75">
      <c r="A86" s="1"/>
      <c r="B86" s="1"/>
      <c r="D86" s="3"/>
      <c r="F86" s="4"/>
      <c r="P86" s="4"/>
    </row>
    <row r="87" spans="1:16" ht="12.75">
      <c r="A87" s="1"/>
      <c r="B87" s="1"/>
      <c r="D87" s="3"/>
      <c r="F87" s="4"/>
      <c r="P87" s="4"/>
    </row>
    <row r="88" spans="1:16" ht="12.75">
      <c r="A88" s="1"/>
      <c r="B88" s="1"/>
      <c r="D88" s="3"/>
      <c r="F88" s="4"/>
      <c r="P88" s="4"/>
    </row>
    <row r="89" spans="1:16" ht="12.75">
      <c r="A89" s="1"/>
      <c r="B89" s="1"/>
      <c r="D89" s="3"/>
      <c r="F89" s="4"/>
      <c r="P89" s="4"/>
    </row>
    <row r="90" spans="1:16" ht="12.75">
      <c r="A90" s="1"/>
      <c r="B90" s="1"/>
      <c r="D90" s="3"/>
      <c r="F90" s="4"/>
      <c r="P90" s="4"/>
    </row>
    <row r="91" spans="1:16" ht="12.75">
      <c r="A91" s="1"/>
      <c r="B91" s="1"/>
      <c r="D91" s="3"/>
      <c r="F91" s="4"/>
      <c r="P91" s="4"/>
    </row>
    <row r="92" spans="1:16" ht="12.75">
      <c r="A92" s="1"/>
      <c r="B92" s="1"/>
      <c r="D92" s="3"/>
      <c r="F92" s="4"/>
      <c r="P92" s="4"/>
    </row>
    <row r="93" spans="1:16" ht="12.75">
      <c r="A93" s="1"/>
      <c r="B93" s="1"/>
      <c r="D93" s="3"/>
      <c r="F93" s="4"/>
      <c r="P93" s="4"/>
    </row>
    <row r="94" spans="1:16" ht="12.75">
      <c r="A94" s="1"/>
      <c r="B94" s="1"/>
      <c r="D94" s="3"/>
      <c r="F94" s="4"/>
      <c r="P94" s="4"/>
    </row>
    <row r="95" spans="1:16" ht="12.75">
      <c r="A95" s="1"/>
      <c r="B95" s="1"/>
      <c r="D95" s="3"/>
      <c r="F95" s="4"/>
      <c r="P95" s="4"/>
    </row>
    <row r="96" spans="1:16" ht="12.75">
      <c r="A96" s="1"/>
      <c r="B96" s="1"/>
      <c r="D96" s="3"/>
      <c r="F96" s="4"/>
      <c r="P96" s="4"/>
    </row>
    <row r="97" spans="1:16" ht="12.75">
      <c r="A97" s="1"/>
      <c r="B97" s="1"/>
      <c r="D97" s="3"/>
      <c r="F97" s="4"/>
      <c r="P97" s="4"/>
    </row>
    <row r="98" spans="1:16" ht="12.75">
      <c r="A98" s="1"/>
      <c r="B98" s="1"/>
      <c r="D98" s="3"/>
      <c r="F98" s="4"/>
      <c r="P98" s="4"/>
    </row>
    <row r="99" spans="1:16" ht="12.75">
      <c r="A99" s="1"/>
      <c r="B99" s="1"/>
      <c r="D99" s="3"/>
      <c r="F99" s="4"/>
      <c r="P99" s="4"/>
    </row>
    <row r="100" spans="1:16" ht="12.75">
      <c r="A100" s="1"/>
      <c r="B100" s="1"/>
      <c r="D100" s="3"/>
      <c r="F100" s="4"/>
      <c r="P100" s="4"/>
    </row>
    <row r="101" spans="1:16" ht="12.75">
      <c r="A101" s="1"/>
      <c r="B101" s="1"/>
      <c r="D101" s="3"/>
      <c r="F101" s="4"/>
      <c r="P101" s="4"/>
    </row>
    <row r="102" spans="1:16" ht="12.75">
      <c r="A102" s="1"/>
      <c r="B102" s="1"/>
      <c r="D102" s="3"/>
      <c r="F102" s="4"/>
      <c r="P102" s="4"/>
    </row>
    <row r="103" spans="1:16" ht="12.75">
      <c r="A103" s="1"/>
      <c r="B103" s="1"/>
      <c r="D103" s="3"/>
      <c r="F103" s="4"/>
      <c r="P103" s="4"/>
    </row>
    <row r="104" spans="1:16" ht="12.75">
      <c r="A104" s="1"/>
      <c r="B104" s="1"/>
      <c r="D104" s="3"/>
      <c r="F104" s="4"/>
      <c r="P104" s="4"/>
    </row>
    <row r="105" spans="1:16" ht="12.75">
      <c r="A105" s="1"/>
      <c r="B105" s="1"/>
      <c r="D105" s="3"/>
      <c r="F105" s="4"/>
      <c r="P105" s="4"/>
    </row>
    <row r="106" spans="1:16" ht="12.75">
      <c r="A106" s="1"/>
      <c r="B106" s="1"/>
      <c r="D106" s="3"/>
      <c r="F106" s="4"/>
      <c r="P106" s="4"/>
    </row>
    <row r="107" spans="1:16" ht="12.75">
      <c r="A107" s="1"/>
      <c r="B107" s="1"/>
      <c r="D107" s="3"/>
      <c r="F107" s="4"/>
      <c r="P107" s="4"/>
    </row>
    <row r="108" spans="1:16" ht="12.75">
      <c r="A108" s="1"/>
      <c r="B108" s="1"/>
      <c r="D108" s="3"/>
      <c r="F108" s="4"/>
      <c r="P108" s="4"/>
    </row>
    <row r="109" spans="1:16" ht="12.75">
      <c r="A109" s="1"/>
      <c r="B109" s="1"/>
      <c r="D109" s="3"/>
      <c r="F109" s="4"/>
      <c r="P109" s="4"/>
    </row>
    <row r="110" spans="1:16" ht="12.75">
      <c r="A110" s="1"/>
      <c r="B110" s="1"/>
      <c r="D110" s="3"/>
      <c r="F110" s="4"/>
      <c r="P110" s="4"/>
    </row>
    <row r="111" spans="1:16" ht="12.75">
      <c r="A111" s="1"/>
      <c r="B111" s="1"/>
      <c r="D111" s="3"/>
      <c r="F111" s="4"/>
      <c r="P111" s="4"/>
    </row>
    <row r="112" spans="1:16" ht="12.75">
      <c r="A112" s="1"/>
      <c r="B112" s="1"/>
      <c r="D112" s="3"/>
      <c r="F112" s="4"/>
      <c r="P112" s="4"/>
    </row>
    <row r="113" spans="1:16" ht="12.75">
      <c r="A113" s="1"/>
      <c r="B113" s="1"/>
      <c r="D113" s="3"/>
      <c r="F113" s="4"/>
      <c r="P113" s="4"/>
    </row>
    <row r="114" spans="1:16" ht="12.75">
      <c r="A114" s="1"/>
      <c r="B114" s="1"/>
      <c r="D114" s="3"/>
      <c r="F114" s="4"/>
      <c r="P114" s="4"/>
    </row>
    <row r="115" spans="1:16" ht="12.75">
      <c r="A115" s="1"/>
      <c r="B115" s="1"/>
      <c r="D115" s="3"/>
      <c r="F115" s="4"/>
      <c r="P115" s="4"/>
    </row>
    <row r="116" spans="1:16" ht="12.75">
      <c r="A116" s="1"/>
      <c r="B116" s="1"/>
      <c r="D116" s="3"/>
      <c r="F116" s="4"/>
      <c r="P116" s="4"/>
    </row>
    <row r="117" spans="1:16" ht="12.75">
      <c r="A117" s="1"/>
      <c r="B117" s="1"/>
      <c r="D117" s="3"/>
      <c r="F117" s="4"/>
      <c r="P117" s="4"/>
    </row>
    <row r="118" spans="1:16" ht="12.75">
      <c r="A118" s="1"/>
      <c r="B118" s="1"/>
      <c r="D118" s="3"/>
      <c r="F118" s="4"/>
      <c r="P118" s="4"/>
    </row>
    <row r="119" spans="1:16" ht="12.75">
      <c r="A119" s="1"/>
      <c r="B119" s="1"/>
      <c r="D119" s="3"/>
      <c r="F119" s="4"/>
      <c r="P119" s="4"/>
    </row>
    <row r="120" spans="1:16" ht="12.75">
      <c r="A120" s="1"/>
      <c r="B120" s="1"/>
      <c r="D120" s="3"/>
      <c r="F120" s="4"/>
      <c r="P120" s="4"/>
    </row>
    <row r="121" spans="1:16" ht="12.75">
      <c r="A121" s="1"/>
      <c r="B121" s="1"/>
      <c r="D121" s="3"/>
      <c r="F121" s="4"/>
      <c r="P121" s="4"/>
    </row>
    <row r="122" spans="1:16" ht="12.75">
      <c r="A122" s="1"/>
      <c r="B122" s="1"/>
      <c r="D122" s="3"/>
      <c r="F122" s="4"/>
      <c r="P122" s="4"/>
    </row>
    <row r="123" spans="1:16" ht="12.75">
      <c r="A123" s="1"/>
      <c r="B123" s="1"/>
      <c r="D123" s="3"/>
      <c r="F123" s="4"/>
      <c r="P123" s="4"/>
    </row>
    <row r="124" spans="1:16" ht="12.75">
      <c r="A124" s="1"/>
      <c r="B124" s="1"/>
      <c r="D124" s="3"/>
      <c r="F124" s="4"/>
      <c r="P124" s="4"/>
    </row>
    <row r="125" spans="1:16" ht="12.75">
      <c r="A125" s="1"/>
      <c r="B125" s="1"/>
      <c r="D125" s="3"/>
      <c r="F125" s="4"/>
      <c r="P125" s="4"/>
    </row>
    <row r="126" spans="1:16" ht="12.75">
      <c r="A126" s="1"/>
      <c r="B126" s="1"/>
      <c r="D126" s="3"/>
      <c r="F126" s="4"/>
      <c r="P126" s="4"/>
    </row>
    <row r="127" spans="1:16" ht="12.75">
      <c r="A127" s="1"/>
      <c r="B127" s="1"/>
      <c r="D127" s="3"/>
      <c r="F127" s="4"/>
      <c r="P127" s="4"/>
    </row>
    <row r="128" spans="1:16" ht="12.75">
      <c r="A128" s="1"/>
      <c r="B128" s="1"/>
      <c r="D128" s="3"/>
      <c r="F128" s="4"/>
      <c r="P128" s="4"/>
    </row>
    <row r="129" spans="1:16" ht="12.75">
      <c r="A129" s="1"/>
      <c r="B129" s="1"/>
      <c r="D129" s="3"/>
      <c r="F129" s="4"/>
      <c r="P129" s="4"/>
    </row>
    <row r="130" spans="1:16" ht="12.75">
      <c r="A130" s="1"/>
      <c r="B130" s="1"/>
      <c r="D130" s="3"/>
      <c r="F130" s="4"/>
      <c r="P130" s="4"/>
    </row>
    <row r="131" spans="1:16" ht="12.75">
      <c r="A131" s="1"/>
      <c r="B131" s="1"/>
      <c r="D131" s="3"/>
      <c r="F131" s="4"/>
      <c r="P131" s="4"/>
    </row>
    <row r="132" spans="1:16" ht="12.75">
      <c r="A132" s="1"/>
      <c r="B132" s="1"/>
      <c r="D132" s="3"/>
      <c r="F132" s="4"/>
      <c r="P132" s="4"/>
    </row>
    <row r="133" spans="1:16" ht="12.75">
      <c r="A133" s="1"/>
      <c r="B133" s="1"/>
      <c r="D133" s="3"/>
      <c r="F133" s="4"/>
      <c r="P133" s="4"/>
    </row>
    <row r="134" spans="1:16" ht="12.75">
      <c r="A134" s="1"/>
      <c r="B134" s="1"/>
      <c r="D134" s="3"/>
      <c r="F134" s="4"/>
      <c r="P134" s="4"/>
    </row>
    <row r="135" spans="1:16" ht="12.75">
      <c r="A135" s="1"/>
      <c r="B135" s="1"/>
      <c r="D135" s="3"/>
      <c r="F135" s="4"/>
      <c r="P135" s="4"/>
    </row>
    <row r="136" spans="1:16" ht="12.75">
      <c r="A136" s="1"/>
      <c r="B136" s="1"/>
      <c r="D136" s="3"/>
      <c r="F136" s="4"/>
      <c r="P136" s="4"/>
    </row>
    <row r="137" spans="1:16" ht="12.75">
      <c r="A137" s="1"/>
      <c r="B137" s="1"/>
      <c r="D137" s="3"/>
      <c r="F137" s="4"/>
      <c r="P137" s="4"/>
    </row>
    <row r="138" spans="1:16" ht="12.75">
      <c r="A138" s="1"/>
      <c r="B138" s="1"/>
      <c r="D138" s="3"/>
      <c r="F138" s="4"/>
      <c r="P138" s="4"/>
    </row>
    <row r="139" spans="1:16" ht="12.75">
      <c r="A139" s="1"/>
      <c r="B139" s="1"/>
      <c r="D139" s="3"/>
      <c r="F139" s="4"/>
      <c r="P139" s="4"/>
    </row>
    <row r="140" spans="1:16" ht="12.75">
      <c r="A140" s="1"/>
      <c r="B140" s="1"/>
      <c r="D140" s="3"/>
      <c r="F140" s="4"/>
      <c r="P140" s="4"/>
    </row>
  </sheetData>
  <mergeCells count="1">
    <mergeCell ref="B2:O2"/>
  </mergeCells>
  <printOptions/>
  <pageMargins left="0.5902777777777778" right="0.5902777777777778" top="0.39375" bottom="0.39375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cp:lastPrinted>2006-05-12T18:47:05Z</cp:lastPrinted>
  <dcterms:created xsi:type="dcterms:W3CDTF">2002-06-13T11:19:47Z</dcterms:created>
  <dcterms:modified xsi:type="dcterms:W3CDTF">2006-06-13T06:41:38Z</dcterms:modified>
  <cp:category/>
  <cp:version/>
  <cp:contentType/>
  <cp:contentStatus/>
  <cp:revision>118</cp:revision>
</cp:coreProperties>
</file>